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D:\Dropbox\DPPKAD\2021\Permintaan Data\Pemprov\LKPD_audited_rincian obyek\"/>
    </mc:Choice>
  </mc:AlternateContent>
  <xr:revisionPtr revIDLastSave="0" documentId="13_ncr:1_{F8067976-F776-429C-971D-469795610A88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LO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99" i="1" l="1"/>
  <c r="G497" i="1"/>
  <c r="G492" i="1"/>
  <c r="G491" i="1" s="1"/>
  <c r="G494" i="1" s="1"/>
  <c r="G488" i="1"/>
  <c r="G486" i="1"/>
  <c r="G484" i="1"/>
  <c r="G482" i="1"/>
  <c r="G477" i="1"/>
  <c r="G413" i="1"/>
  <c r="G403" i="1"/>
  <c r="G386" i="1"/>
  <c r="G383" i="1"/>
  <c r="G379" i="1"/>
  <c r="G378" i="1" s="1"/>
  <c r="G355" i="1"/>
  <c r="G348" i="1"/>
  <c r="G342" i="1"/>
  <c r="G337" i="1"/>
  <c r="G334" i="1"/>
  <c r="G322" i="1"/>
  <c r="G320" i="1"/>
  <c r="G318" i="1"/>
  <c r="G313" i="1"/>
  <c r="G307" i="1"/>
  <c r="G278" i="1"/>
  <c r="G275" i="1"/>
  <c r="G273" i="1"/>
  <c r="G271" i="1"/>
  <c r="G265" i="1"/>
  <c r="G263" i="1"/>
  <c r="G257" i="1"/>
  <c r="G250" i="1"/>
  <c r="G247" i="1"/>
  <c r="G232" i="1"/>
  <c r="G218" i="1"/>
  <c r="G154" i="1"/>
  <c r="G153" i="1" s="1"/>
  <c r="G151" i="1"/>
  <c r="G145" i="1"/>
  <c r="G142" i="1"/>
  <c r="G104" i="1"/>
  <c r="G62" i="1"/>
  <c r="G53" i="1"/>
  <c r="G34" i="1"/>
  <c r="H499" i="1"/>
  <c r="H497" i="1"/>
  <c r="H492" i="1"/>
  <c r="H491" i="1" s="1"/>
  <c r="H494" i="1" s="1"/>
  <c r="H488" i="1"/>
  <c r="H486" i="1"/>
  <c r="H484" i="1"/>
  <c r="H482" i="1"/>
  <c r="H477" i="1"/>
  <c r="H413" i="1"/>
  <c r="H403" i="1"/>
  <c r="H386" i="1"/>
  <c r="H383" i="1"/>
  <c r="H379" i="1"/>
  <c r="H378" i="1" s="1"/>
  <c r="H355" i="1"/>
  <c r="H348" i="1"/>
  <c r="H342" i="1"/>
  <c r="H337" i="1"/>
  <c r="H334" i="1"/>
  <c r="H322" i="1"/>
  <c r="H320" i="1"/>
  <c r="H318" i="1"/>
  <c r="H313" i="1"/>
  <c r="H307" i="1"/>
  <c r="H278" i="1"/>
  <c r="H275" i="1"/>
  <c r="H273" i="1"/>
  <c r="H271" i="1"/>
  <c r="H265" i="1"/>
  <c r="H263" i="1"/>
  <c r="H257" i="1"/>
  <c r="H250" i="1"/>
  <c r="H247" i="1"/>
  <c r="H232" i="1"/>
  <c r="H218" i="1"/>
  <c r="H166" i="1"/>
  <c r="G166" i="1"/>
  <c r="H154" i="1"/>
  <c r="H153" i="1" s="1"/>
  <c r="H151" i="1"/>
  <c r="H145" i="1"/>
  <c r="H142" i="1"/>
  <c r="H104" i="1"/>
  <c r="H62" i="1"/>
  <c r="H53" i="1"/>
  <c r="H34" i="1"/>
  <c r="H10" i="1"/>
  <c r="G10" i="1"/>
  <c r="G502" i="1" l="1"/>
  <c r="G481" i="1"/>
  <c r="G347" i="1"/>
  <c r="G277" i="1"/>
  <c r="G217" i="1"/>
  <c r="G103" i="1"/>
  <c r="H347" i="1"/>
  <c r="H481" i="1"/>
  <c r="H277" i="1"/>
  <c r="H9" i="1"/>
  <c r="H103" i="1"/>
  <c r="G9" i="1"/>
  <c r="G8" i="1" s="1"/>
  <c r="H217" i="1"/>
  <c r="H502" i="1"/>
  <c r="G165" i="1" l="1"/>
  <c r="G164" i="1" s="1"/>
  <c r="H165" i="1"/>
  <c r="H164" i="1" s="1"/>
  <c r="H8" i="1"/>
  <c r="H490" i="1" s="1"/>
  <c r="G490" i="1" l="1"/>
  <c r="G495" i="1" s="1"/>
  <c r="H495" i="1"/>
  <c r="H503" i="1"/>
  <c r="G503" i="1" l="1"/>
</calcChain>
</file>

<file path=xl/sharedStrings.xml><?xml version="1.0" encoding="utf-8"?>
<sst xmlns="http://schemas.openxmlformats.org/spreadsheetml/2006/main" count="996" uniqueCount="989">
  <si>
    <t>PEMERINTAH KABUPATEN PURBALINGGA</t>
  </si>
  <si>
    <t>LAPORAN OPERASIONAL</t>
  </si>
  <si>
    <t>NO/ KODE REKENING</t>
  </si>
  <si>
    <t>URAIAN</t>
  </si>
  <si>
    <t>KEGIATAN OPERASIONAL</t>
  </si>
  <si>
    <t>PENDAPATAN - LO</t>
  </si>
  <si>
    <t>8 . 1</t>
  </si>
  <si>
    <t>PENDAPATAN ASLI DAERAH (PAD) - LO</t>
  </si>
  <si>
    <t>8 . 1 . 1</t>
  </si>
  <si>
    <t>Pendapatan Pajak Daerah - LO</t>
  </si>
  <si>
    <t>8 . 1 . 1 . 06 . 01</t>
  </si>
  <si>
    <t>8 . 1 . 1 . 06 . 02</t>
  </si>
  <si>
    <t>8 . 1 . 1 . 06 . 03</t>
  </si>
  <si>
    <t>8 . 1 . 1 . 07 . 01</t>
  </si>
  <si>
    <t>8 . 1 . 1 . 07 . 02</t>
  </si>
  <si>
    <t>8 . 1 . 1 . 07 . 05</t>
  </si>
  <si>
    <t>8 . 1 . 1 . 07 . 07</t>
  </si>
  <si>
    <t>8 . 1 . 1 . 08 . 01</t>
  </si>
  <si>
    <t>8 . 1 . 1 . 08 . 02</t>
  </si>
  <si>
    <t>8 . 1 . 1 . 08 . 08</t>
  </si>
  <si>
    <t>8 . 1 . 1 . 08 . 10</t>
  </si>
  <si>
    <t>8 . 1 . 1 . 09 . 01</t>
  </si>
  <si>
    <t>8 . 1 . 1 . 09 . 02</t>
  </si>
  <si>
    <t>8 . 1 . 1 . 09 . 03</t>
  </si>
  <si>
    <t>8 . 1 . 1 . 09 . 04</t>
  </si>
  <si>
    <t>8 . 1 . 1 . 09 . 05</t>
  </si>
  <si>
    <t>8 . 1 . 1 . 10 . 02</t>
  </si>
  <si>
    <t>8 . 1 . 1 . 11 . 01</t>
  </si>
  <si>
    <t>8 . 1 . 1 . 12 . 01</t>
  </si>
  <si>
    <t>8 . 1 . 1 . 14 . 23</t>
  </si>
  <si>
    <t>8 . 1 . 1 . 14 . 29</t>
  </si>
  <si>
    <t>8 . 1 . 1 . 15 . 01</t>
  </si>
  <si>
    <t>8 . 1 . 1 . 16 . 02</t>
  </si>
  <si>
    <t>8 . 1 . 2</t>
  </si>
  <si>
    <t>Pendapatan Retribusi Daerah - LO</t>
  </si>
  <si>
    <t>8 . 1 . 2 . 01 . 01</t>
  </si>
  <si>
    <t>8 . 1 . 2 . 02 . 01</t>
  </si>
  <si>
    <t>8 . 1 . 2 . 05 . 01</t>
  </si>
  <si>
    <t>8 . 1 . 2 . 06 . 01</t>
  </si>
  <si>
    <t>8 . 1 . 2 . 06 . 02</t>
  </si>
  <si>
    <t>8 . 1 . 2 . 07 . 12</t>
  </si>
  <si>
    <t>8 . 1 . 2 . 14 . 01</t>
  </si>
  <si>
    <t>8 . 1 . 2 . 15 . 01</t>
  </si>
  <si>
    <t>8 . 1 . 2 . 18 . 04</t>
  </si>
  <si>
    <t>8 . 1 . 2 . 19 . 01</t>
  </si>
  <si>
    <t>8 . 1 . 2 . 21 . 03</t>
  </si>
  <si>
    <t>8 . 1 . 2 . 23 . 01</t>
  </si>
  <si>
    <t>8 . 1 . 2 . 25 . 01</t>
  </si>
  <si>
    <t>8 . 1 . 2 . 26 . 01</t>
  </si>
  <si>
    <t>8 . 1 . 2 . 28 . 01</t>
  </si>
  <si>
    <t>8 . 1 . 2 . 29 . 01</t>
  </si>
  <si>
    <t>8 . 1 . 2 . 32 . 01</t>
  </si>
  <si>
    <t>8 . 1 . 2 . 36 . 01</t>
  </si>
  <si>
    <t>8 . 1 . 3</t>
  </si>
  <si>
    <t>Pendapatan Hasil Pengelolaan Kekayaan Daerah yang Dipisahkan - LO</t>
  </si>
  <si>
    <t>8 . 1 . 3 . 01 . 03</t>
  </si>
  <si>
    <t>8 . 1 . 3 . 01 . 04</t>
  </si>
  <si>
    <t>8 . 1 . 3 . 01 . 05</t>
  </si>
  <si>
    <t>8 . 1 . 3 . 01 . 06</t>
  </si>
  <si>
    <t>8 . 1 . 3 . 01 . 09</t>
  </si>
  <si>
    <t>8 . 1 . 3 . 01 . 10</t>
  </si>
  <si>
    <t>8 . 1 . 3 . 01 . 11</t>
  </si>
  <si>
    <t>8 . 1 . 3 . 01 . 13</t>
  </si>
  <si>
    <t>8 . 1 . 4</t>
  </si>
  <si>
    <t>Lain-lain PAD Yang Sah - LO</t>
  </si>
  <si>
    <t>8 . 1 . 4 . 01 . 02</t>
  </si>
  <si>
    <t>8 . 1 . 4 . 01 . 03</t>
  </si>
  <si>
    <t>8 . 1 . 4 . 01 . 05</t>
  </si>
  <si>
    <t>8 . 1 . 4 . 03 . 01</t>
  </si>
  <si>
    <t>8 . 1 . 4 . 03 . 02</t>
  </si>
  <si>
    <t>8 . 1 . 4 . 04 . 01</t>
  </si>
  <si>
    <t>8 . 1 . 4 . 04 . 03</t>
  </si>
  <si>
    <t>8 . 1 . 4 . 05 . 02</t>
  </si>
  <si>
    <t>8 . 1 . 4 . 07 . 01</t>
  </si>
  <si>
    <t>8 . 1 . 4 . 07 . 02</t>
  </si>
  <si>
    <t>8 . 1 . 4 . 07 . 03</t>
  </si>
  <si>
    <t>8 . 1 . 4 . 07 . 04</t>
  </si>
  <si>
    <t>8 . 1 . 4 . 07 . 06</t>
  </si>
  <si>
    <t>8 . 1 . 4 . 07 . 07</t>
  </si>
  <si>
    <t>8 . 1 . 4 . 07 . 08</t>
  </si>
  <si>
    <t>8 . 1 . 4 . 08 . 06</t>
  </si>
  <si>
    <t>8 . 1 . 4 . 08 . 07</t>
  </si>
  <si>
    <t>8 . 1 . 4 . 08 . 08</t>
  </si>
  <si>
    <t>8 . 1 . 4 . 08 . 09</t>
  </si>
  <si>
    <t>8 . 1 . 4 . 08 . 11</t>
  </si>
  <si>
    <t>8 . 1 . 4 . 08 . 12</t>
  </si>
  <si>
    <t>8 . 1 . 4 . 08 . 14</t>
  </si>
  <si>
    <t>8 . 1 . 4 . 08 . 15</t>
  </si>
  <si>
    <t>8 . 1 . 4 . 08 . 16</t>
  </si>
  <si>
    <t>8 . 1 . 4 . 09 . 06</t>
  </si>
  <si>
    <t>8 . 1 . 4 . 09 . 07</t>
  </si>
  <si>
    <t>8 . 1 . 4 . 09 . 15</t>
  </si>
  <si>
    <t>8 . 1 . 4 . 09 . 19</t>
  </si>
  <si>
    <t>8 . 1 . 4 . 09 . 26</t>
  </si>
  <si>
    <t>8 . 1 . 4 . 12 . 01</t>
  </si>
  <si>
    <t>8 . 1 . 4 . 13 . 03</t>
  </si>
  <si>
    <t>8 . 1 . 4 . 13 . 04</t>
  </si>
  <si>
    <t>8 . 1 . 4 . 13 . 10</t>
  </si>
  <si>
    <t>8 . 1 . 4 . 13 . 11</t>
  </si>
  <si>
    <t>8 . 1 . 4 . 13 . 14</t>
  </si>
  <si>
    <t>8 . 1 . 4 . 13 . 15</t>
  </si>
  <si>
    <t>8 . 1 . 4 . 18 . 01</t>
  </si>
  <si>
    <t>8 . 1 . 4 . 18 . 03</t>
  </si>
  <si>
    <t>8 . 1 . 4 . 18 . 04</t>
  </si>
  <si>
    <t>8 . 1 . 4 . 19 . 01</t>
  </si>
  <si>
    <t>8 . 2</t>
  </si>
  <si>
    <t>PENDAPATAN TRANSFER - LO</t>
  </si>
  <si>
    <t>8 . 2 . 1</t>
  </si>
  <si>
    <t>Pendapatan Transfer Pemerintah Pusat - Dana Perimbangan - LO</t>
  </si>
  <si>
    <t>8 . 2 . 1 . 01 . 01</t>
  </si>
  <si>
    <t>8 . 2 . 1 . 01 . 03</t>
  </si>
  <si>
    <t>8 . 2 . 1 . 01 . 04</t>
  </si>
  <si>
    <t>8 . 2 . 1 . 01 . 05</t>
  </si>
  <si>
    <t>8 . 2 . 1 . 02 . 02</t>
  </si>
  <si>
    <t>8 . 2 . 1 . 02 . 06</t>
  </si>
  <si>
    <t>8 . 2 . 1 . 02 . 07</t>
  </si>
  <si>
    <t>8 . 2 . 1 . 02 . 08</t>
  </si>
  <si>
    <t>8 . 2 . 1 . 02 . 09</t>
  </si>
  <si>
    <t>8 . 2 . 1 . 02 . 10</t>
  </si>
  <si>
    <t>8 . 2 . 1 . 02 . 12</t>
  </si>
  <si>
    <t>8 . 2 . 1 . 03 . 01</t>
  </si>
  <si>
    <t>8 . 2 . 1 . 03 . 02</t>
  </si>
  <si>
    <t>8 . 2 . 1 . 04 . 01</t>
  </si>
  <si>
    <t>8 . 2 . 1 . 04 . 02</t>
  </si>
  <si>
    <t>8 . 2 . 1 . 04 . 03</t>
  </si>
  <si>
    <t>8 . 2 . 1 . 04 . 04</t>
  </si>
  <si>
    <t>8 . 2 . 1 . 04 . 07</t>
  </si>
  <si>
    <t>8 . 2 . 1 . 04 . 08</t>
  </si>
  <si>
    <t>8 . 2 . 1 . 04 . 09</t>
  </si>
  <si>
    <t>8 . 2 . 1 . 04 . 13</t>
  </si>
  <si>
    <t>8 . 2 . 1 . 04 . 15</t>
  </si>
  <si>
    <t>8 . 2 . 1 . 04 . 18</t>
  </si>
  <si>
    <t>8 . 2 . 1 . 04 . 21</t>
  </si>
  <si>
    <t>8 . 2 . 1 . 04 . 29</t>
  </si>
  <si>
    <t>8 . 2 . 1 . 04 . 30</t>
  </si>
  <si>
    <t>8 . 2 . 1 . 04 . 31</t>
  </si>
  <si>
    <t>8 . 2 . 1 . 04 . 32</t>
  </si>
  <si>
    <t>8 . 2 . 1 . 04 . 36</t>
  </si>
  <si>
    <t>8 . 2 . 1 . 04 . 37</t>
  </si>
  <si>
    <t>8 . 2 . 1 . 04 . 38</t>
  </si>
  <si>
    <t>8 . 2 . 1 . 04 . 41</t>
  </si>
  <si>
    <t>8 . 2 . 1 . 04 . 42</t>
  </si>
  <si>
    <t>8 . 2 . 1 . 04 . 43</t>
  </si>
  <si>
    <t>8 . 2 . 1 . 04 . 44</t>
  </si>
  <si>
    <t>8 . 2 . 1 . 04 . 45</t>
  </si>
  <si>
    <t>8 . 2 . 1 . 04 . 48</t>
  </si>
  <si>
    <t>8 . 2 . 2</t>
  </si>
  <si>
    <t>Pendapatan Transfer Pemerintah Pusat - Lainnya - LO</t>
  </si>
  <si>
    <t>8 . 2 . 2 . 03 . 03</t>
  </si>
  <si>
    <t>8 . 2 . 2 . 03 . 10</t>
  </si>
  <si>
    <t>8 . 2 . 3</t>
  </si>
  <si>
    <t>Pendapatan Transfer Pemerintah Daerah Lainnya - LO</t>
  </si>
  <si>
    <t>8 . 2 . 3 . 01 . 01</t>
  </si>
  <si>
    <t>8 . 2 . 3 . 01 . 02</t>
  </si>
  <si>
    <t>8 . 2 . 3 . 01 . 03</t>
  </si>
  <si>
    <t>8 . 2 . 3 . 01 . 04</t>
  </si>
  <si>
    <t>8 . 2 . 3 . 01 . 05</t>
  </si>
  <si>
    <t>8 . 2 . 4</t>
  </si>
  <si>
    <t>Bantuan Keuangan - LO</t>
  </si>
  <si>
    <t>8 . 2 . 4 . 01 . 01</t>
  </si>
  <si>
    <t>8 . 3</t>
  </si>
  <si>
    <t>LAIN-LAIN PENDAPATAN DAERAH YANG SAH - LO</t>
  </si>
  <si>
    <t>8 . 3 . 1</t>
  </si>
  <si>
    <t>Pendapatan Hibah - LO</t>
  </si>
  <si>
    <t>8 . 3 . 1 . 01 . 01</t>
  </si>
  <si>
    <t>8 . 3 . 1 . 02 . 01</t>
  </si>
  <si>
    <t>8 . 3 . 1 . 02 . 02</t>
  </si>
  <si>
    <t>8 . 3 . 1 . 02 . 03</t>
  </si>
  <si>
    <t>8 . 3 . 1 . 02 . 04</t>
  </si>
  <si>
    <t>8 . 3 . 1 . 02 . 05</t>
  </si>
  <si>
    <t>8 . 3 . 1 . 03 . 01</t>
  </si>
  <si>
    <t>8 . 3 . 1 . 04 . 01</t>
  </si>
  <si>
    <t>8 . 3 . 1 . 04 . 02</t>
  </si>
  <si>
    <t>BEBAN</t>
  </si>
  <si>
    <t>9 . 1</t>
  </si>
  <si>
    <t>BEBAN OPERASI</t>
  </si>
  <si>
    <t>9 . 1 . 1</t>
  </si>
  <si>
    <t>Beban Pegawai - LO</t>
  </si>
  <si>
    <t>9 . 1 . 1 . 01 . 01</t>
  </si>
  <si>
    <t>Beban Gaji Pokok PNS / Uang Representasi - LO</t>
  </si>
  <si>
    <t>9 . 1 . 1 . 01 . 02</t>
  </si>
  <si>
    <t>Beban Tunjangan Keluarga - LO</t>
  </si>
  <si>
    <t>9 . 1 . 1 . 01 . 03</t>
  </si>
  <si>
    <t>Beban Tunjangan Jabatan - LO</t>
  </si>
  <si>
    <t>9 . 1 . 1 . 01 . 04</t>
  </si>
  <si>
    <t>Beban Tunjangan Fungsional - LO</t>
  </si>
  <si>
    <t>9 . 1 . 1 . 01 . 05</t>
  </si>
  <si>
    <t>Beban Tunjangan Fungsional Umum - LO</t>
  </si>
  <si>
    <t>9 . 1 . 1 . 01 . 06</t>
  </si>
  <si>
    <t>Beban Tunjangan Beras - LO</t>
  </si>
  <si>
    <t>9 . 1 . 1 . 01 . 07</t>
  </si>
  <si>
    <t>Beban Tunjangan PPh/Tunjangan Khusus - LO</t>
  </si>
  <si>
    <t>9 . 1 . 1 . 01 . 08</t>
  </si>
  <si>
    <t>Beban Pembulatan Gaji - LO</t>
  </si>
  <si>
    <t>9 . 1 . 1 . 01 . 09</t>
  </si>
  <si>
    <t>9 . 1 . 1 . 01 . 10</t>
  </si>
  <si>
    <t>Beban Uang Paket - LO</t>
  </si>
  <si>
    <t>9 . 1 . 1 . 01 . 11</t>
  </si>
  <si>
    <t>Beban Tunjangan Badan Musyawarah - LO</t>
  </si>
  <si>
    <t>9 . 1 . 1 . 01 . 12</t>
  </si>
  <si>
    <t>Beban Tunjangan Komisi - LO</t>
  </si>
  <si>
    <t>9 . 1 . 1 . 01 . 13</t>
  </si>
  <si>
    <t>Beban Tunjangan Badan Anggaran - LO</t>
  </si>
  <si>
    <t>9 . 1 . 1 . 01 . 14</t>
  </si>
  <si>
    <t>Beban Tunjangan Badan Kehormatan - LO</t>
  </si>
  <si>
    <t>9 . 1 . 1 . 01 . 15</t>
  </si>
  <si>
    <t>Beban Tunjangan Alat Kelengkapan Lainnya - LO</t>
  </si>
  <si>
    <t>9 . 1 . 1 . 01 . 16</t>
  </si>
  <si>
    <t>Beban Tunjangan Perumahan - LO</t>
  </si>
  <si>
    <t>9 . 1 . 1 . 01 . 18</t>
  </si>
  <si>
    <t>Beban Uang Jasa Pengabdian</t>
  </si>
  <si>
    <t>9 . 1 . 1 . 01 . 21</t>
  </si>
  <si>
    <t>Beban Iuran Jaminan Kematian - LO</t>
  </si>
  <si>
    <t>9 . 1 . 1 . 01 . 22</t>
  </si>
  <si>
    <t>Beban Iuran Jaminan Kecelakaan Kerja - LO</t>
  </si>
  <si>
    <t>9 . 1 . 1 . 01 . 23</t>
  </si>
  <si>
    <t>Beban Tunjangan Profesi Guru PNSD - LO</t>
  </si>
  <si>
    <t>9 . 1 . 1 . 01 . 24</t>
  </si>
  <si>
    <t>Beban Tambahan Penghasilan Guru PNSD Non Sertifikasi - LO</t>
  </si>
  <si>
    <t>9 . 1 . 1 . 01 . 25</t>
  </si>
  <si>
    <t>Beban Tunjangan Reses - LO</t>
  </si>
  <si>
    <t>9 . 1 . 1 . 01 . 26</t>
  </si>
  <si>
    <t>Beban Tunjangan Transportasi - LO</t>
  </si>
  <si>
    <t>9 . 1 . 1 . 02 . 01</t>
  </si>
  <si>
    <t>9 . 1 . 1 . 02 . 02</t>
  </si>
  <si>
    <t>Beban Tambahan Penghasilan Berdasarkan Tempat Bertugas - LO</t>
  </si>
  <si>
    <t>9 . 1 . 1 . 02 . 03</t>
  </si>
  <si>
    <t>Beban Tambahan Penghasilan Berdasarkan Kondisi Kerja - LO</t>
  </si>
  <si>
    <t>9 . 1 . 1 . 02 . 06</t>
  </si>
  <si>
    <t>Beban Tambahan Penghasilan Berdasarkan Pertimbangan Obyektif Lainnya - LO</t>
  </si>
  <si>
    <t>9 . 1 . 1 . 03 . 01</t>
  </si>
  <si>
    <t>Beban Tunjangan Komunikasi Intensif Pimpinan dan Anggota DPRD - LO</t>
  </si>
  <si>
    <t>9 . 1 . 1 . 03 . 02</t>
  </si>
  <si>
    <t>Beban Penunjang Operasional KDH/WKDH - LO</t>
  </si>
  <si>
    <t>9 . 1 . 1 . 03 . 03</t>
  </si>
  <si>
    <t>Beban Penunjang Operasional Pimpinan DPRD - LO</t>
  </si>
  <si>
    <t>9 . 1 . 1 . 05 . 17</t>
  </si>
  <si>
    <t>Beban Insentif Pemungutan Pajak Daerah - LO</t>
  </si>
  <si>
    <t>9 . 1 . 1 . 06 . 05</t>
  </si>
  <si>
    <t>Beban Insentif Pemungutan Retribusi Daerah - Pelayanan Parkir di Tepi Jalan Umum - LO</t>
  </si>
  <si>
    <t>9 . 1 . 1 . 06 . 06</t>
  </si>
  <si>
    <t>Beban Insentif Pemungutan Retribusi Daerah - Pelayanan Pasar - LO</t>
  </si>
  <si>
    <t>9 . 1 . 1 . 06 . 07</t>
  </si>
  <si>
    <t>Beban Insentif Pemungutan Retribusi Daerah - Pengujian Kendaraan Bermotor - LO</t>
  </si>
  <si>
    <t>9 . 1 . 1 . 06 . 18</t>
  </si>
  <si>
    <t>Beban Insentif Pemungutan Retribusi Daerah - Terminal - LO</t>
  </si>
  <si>
    <t>9 . 1 . 1 . 06 . 23</t>
  </si>
  <si>
    <t>Beban Insentif Pemungutan Retribusi Daerah - Tempat Rekreasi dan Olah raga- LO</t>
  </si>
  <si>
    <t>9 . 1 . 1 . 06 . 29</t>
  </si>
  <si>
    <t>Beban Insentif Pemungutan Retribusi Daerah - Izin Trayek - LO</t>
  </si>
  <si>
    <t>9 . 1 . 1 . 06 . 33</t>
  </si>
  <si>
    <t>Beban Insentif Pemungutan Retribusi Daerah - LO</t>
  </si>
  <si>
    <t>9 . 1 . 1 . 07 . 01</t>
  </si>
  <si>
    <t>Beban Uang Lembur PNS - LO</t>
  </si>
  <si>
    <t>9 . 1 . 1 . 07 . 02</t>
  </si>
  <si>
    <t>Beban Uang Lembur Non PNS - LO</t>
  </si>
  <si>
    <t>9 . 1 . 1 . 09 . 01</t>
  </si>
  <si>
    <t>Beban Pegawai - Dana BLUD - LO</t>
  </si>
  <si>
    <t>9 . 1 . 1 . 10 . 01</t>
  </si>
  <si>
    <t>Beban Honorarium Panitia Pelaksana Kegiatan</t>
  </si>
  <si>
    <t>9 . 1 . 1 . 10 . 02</t>
  </si>
  <si>
    <t>Beban Honorarium Tim Pengadaan Barang Dan Jasa</t>
  </si>
  <si>
    <t>9 . 1 . 1 . 10 . 06</t>
  </si>
  <si>
    <t>Honorarium Tim Pemeriksa Barang dan Jasa</t>
  </si>
  <si>
    <t>9 . 1 . 1 . 10 . 07</t>
  </si>
  <si>
    <t>Honorarium Pengelola Keuangan pada SKPD</t>
  </si>
  <si>
    <t>9 . 1 . 1 . 11 . 01</t>
  </si>
  <si>
    <t>Beban Honorarium Tenaga Ahli/Instruktur/Narasumber - LO</t>
  </si>
  <si>
    <t>9 . 1 . 1 . 11 . 02</t>
  </si>
  <si>
    <t>Beban Honorarium Pegawai Honorer/Tidak Tetap</t>
  </si>
  <si>
    <t>9 . 1 . 1 . 11 . 03</t>
  </si>
  <si>
    <t>Beban Upah Harian</t>
  </si>
  <si>
    <t>9 . 1 . 1 . 12 . 01</t>
  </si>
  <si>
    <t>Beban Jasa Medis - LO</t>
  </si>
  <si>
    <t>9 . 1 . 1 . 13 . 01</t>
  </si>
  <si>
    <t>Beban Pegawai - Dana BOS</t>
  </si>
  <si>
    <t>9 . 1 . 2</t>
  </si>
  <si>
    <t>Beban Persediaan</t>
  </si>
  <si>
    <t>9 . 1 . 2 . 01</t>
  </si>
  <si>
    <t>Beban Bahan Pakai Habis</t>
  </si>
  <si>
    <t>9 . 1 . 2 . 01 . 01</t>
  </si>
  <si>
    <t>Beban Alat Tulis Kantor</t>
  </si>
  <si>
    <t>9 . 1 . 2 . 01 . 03</t>
  </si>
  <si>
    <t>Beban Alat Listrik dan Elektronik (Lampu Pijar, Battery Kering)</t>
  </si>
  <si>
    <t>9 . 1 . 2 . 01 . 04</t>
  </si>
  <si>
    <t>Beban Perangko, Materai dan Benda Pos Lainnya</t>
  </si>
  <si>
    <t>9 . 1 . 2 . 01 . 05</t>
  </si>
  <si>
    <t>Beban Peralatan Kebersihan dan Bahan Pembersih</t>
  </si>
  <si>
    <t>9 . 1 . 2 . 01 . 06</t>
  </si>
  <si>
    <t>Beban Bahan Bakar Minyak/Gas</t>
  </si>
  <si>
    <t>9 . 1 . 2 . 01 . 07</t>
  </si>
  <si>
    <t>Beban Pengisian Tabung Pemadam Kebakaran</t>
  </si>
  <si>
    <t>9 . 1 . 2 . 01 . 08</t>
  </si>
  <si>
    <t>Beban Pengisian Isi Tabung Gas</t>
  </si>
  <si>
    <t>9 . 1 . 2 . 01 . 10</t>
  </si>
  <si>
    <t>Beban Bendera/Umbul-Umbul/Layur</t>
  </si>
  <si>
    <t>9 . 1 . 2 . 01 . 11</t>
  </si>
  <si>
    <t>Beban Bahan Perlengkapan Kerja</t>
  </si>
  <si>
    <t>9 . 1 . 2 . 01 . 12</t>
  </si>
  <si>
    <t>Beban Rumah Tangga Kepala Daerah/Wakil Kepala Daerah</t>
  </si>
  <si>
    <t>9 . 1 . 2 . 01 . 13</t>
  </si>
  <si>
    <t>Beban Perlengkapan Rumah Tangga</t>
  </si>
  <si>
    <t>9 . 1 . 2 . 01 . 14</t>
  </si>
  <si>
    <t>Beban Cenderamata/Karangan Bunga/Plakat</t>
  </si>
  <si>
    <t>9 . 1 . 2 . 01 . 15</t>
  </si>
  <si>
    <t>Beban Alat Peraga/Praktek Sekolah</t>
  </si>
  <si>
    <t>9 . 1 . 2 . 02</t>
  </si>
  <si>
    <t>Beban Bahan/ Material</t>
  </si>
  <si>
    <t>9 . 1 . 2 . 02 . 01</t>
  </si>
  <si>
    <t>Beban Bahan Baku Bangunan</t>
  </si>
  <si>
    <t>9 . 1 . 2 . 02 . 02</t>
  </si>
  <si>
    <t>Beban Bahan/Bibit Tanaman</t>
  </si>
  <si>
    <t>9 . 1 . 2 . 02 . 03</t>
  </si>
  <si>
    <t>Beban Bibit Ternak</t>
  </si>
  <si>
    <t>9 . 1 . 2 . 02 . 04</t>
  </si>
  <si>
    <t>Beban Bahan Obat-obatan</t>
  </si>
  <si>
    <t>9 . 1 . 2 . 02 . 05</t>
  </si>
  <si>
    <t>Beban Bahan Kimia</t>
  </si>
  <si>
    <t>9 . 1 . 2 . 02 . 06</t>
  </si>
  <si>
    <t>Beban Makanan Pokok</t>
  </si>
  <si>
    <t>9 . 1 . 2 . 02 . 08</t>
  </si>
  <si>
    <t>Beban Bahan Percontohan</t>
  </si>
  <si>
    <t>9 . 1 . 2 . 02 . 09</t>
  </si>
  <si>
    <t>Beban Bahan Pelayanan Kesehatan</t>
  </si>
  <si>
    <t>9 . 1 . 2 . 02 . 10</t>
  </si>
  <si>
    <t>Bahan Pakan Ternak/Ikan</t>
  </si>
  <si>
    <t>9 . 1 . 2 . 02 . 11</t>
  </si>
  <si>
    <t>Beban Penghargaan</t>
  </si>
  <si>
    <t>9 . 1 . 2 . 02 . 12</t>
  </si>
  <si>
    <t>Beban Bahan Bibit Ikan</t>
  </si>
  <si>
    <t>9 . 1 . 2 . 02 . 13</t>
  </si>
  <si>
    <t>Beban Bahan Pangan</t>
  </si>
  <si>
    <t>9 . 1 . 2 . 02 . 14</t>
  </si>
  <si>
    <t>Beban Perlengkapan Kantor</t>
  </si>
  <si>
    <t>9 . 1 . 2 . 02 . 15</t>
  </si>
  <si>
    <t>Beban Bahan Laboratorium</t>
  </si>
  <si>
    <t>9 . 1 . 2 . 06</t>
  </si>
  <si>
    <t>Beban Cetak dan Penggandaan</t>
  </si>
  <si>
    <t>9 . 1 . 2 . 06 . 01</t>
  </si>
  <si>
    <t>Beban Cetak</t>
  </si>
  <si>
    <t>9 . 1 . 2 . 06 . 02</t>
  </si>
  <si>
    <t>Beban Penggandaan</t>
  </si>
  <si>
    <t>9 . 1 . 2 . 11</t>
  </si>
  <si>
    <t>Beban Makanan dan Minuman</t>
  </si>
  <si>
    <t>9 . 1 . 2 . 11 . 01</t>
  </si>
  <si>
    <t>Beban Makanan dan Minuman Harian Pegawai</t>
  </si>
  <si>
    <t>9 . 1 . 2 . 11 . 02</t>
  </si>
  <si>
    <t>Beban Makanan dan Minuman Rapat</t>
  </si>
  <si>
    <t>9 . 1 . 2 . 11 . 03</t>
  </si>
  <si>
    <t>Beban Makanan dan Minuman Tamu</t>
  </si>
  <si>
    <t>9 . 1 . 2 . 11 . 04</t>
  </si>
  <si>
    <t>Beban Makanan dan Minuman Pelatihan</t>
  </si>
  <si>
    <t>9 . 1 . 2 . 11 . 05</t>
  </si>
  <si>
    <t>Beban Makanan dan Minuman Harian</t>
  </si>
  <si>
    <t>9 . 1 . 2 . 11 . 06</t>
  </si>
  <si>
    <t>Beban Makanan dan Minuman Pasien</t>
  </si>
  <si>
    <t>9 . 1 . 2 . 12</t>
  </si>
  <si>
    <t>Beban Pakaian Dinas dan Atributnya</t>
  </si>
  <si>
    <t>9 . 1 . 2 . 12 . 01</t>
  </si>
  <si>
    <t>Beban pakaian Dinas KDH dan WKDH</t>
  </si>
  <si>
    <t>9 . 1 . 2 . 12 . 02</t>
  </si>
  <si>
    <t>Beban Pakaian Sipil Harian (PSH)</t>
  </si>
  <si>
    <t>9 . 1 . 2 . 12 . 03</t>
  </si>
  <si>
    <t>BebanPakaian Sipil Lengkap (PSL)</t>
  </si>
  <si>
    <t>9 . 1 . 2 . 12 . 04</t>
  </si>
  <si>
    <t>Beban Pakaian Dinas Harian (PDH)</t>
  </si>
  <si>
    <t>9 . 1 . 2 . 12 . 07</t>
  </si>
  <si>
    <t>Beban Pakaian Sipil Resmi (PSR)</t>
  </si>
  <si>
    <t>9 . 1 . 2 . 13</t>
  </si>
  <si>
    <t>Beban Pakaian Kerja</t>
  </si>
  <si>
    <t>9 . 1 . 2 . 13 . 01</t>
  </si>
  <si>
    <t>Beban Pakaian kerja lapangan</t>
  </si>
  <si>
    <t>9 . 1 . 2 . 14</t>
  </si>
  <si>
    <t>Beban Pakaian khusus dan hari-hari tertentu</t>
  </si>
  <si>
    <t>9 . 1 . 2 . 14 . 02</t>
  </si>
  <si>
    <t>Beban Pakaian Adat Daerah</t>
  </si>
  <si>
    <t>9 . 1 . 2 . 14 . 03</t>
  </si>
  <si>
    <t>Beban Pakaian Batik Tradisional</t>
  </si>
  <si>
    <t>9 . 1 . 2 . 14 . 04</t>
  </si>
  <si>
    <t>Beban Pakaian Olahraga</t>
  </si>
  <si>
    <t>9 . 1 . 2 . 14 . 06</t>
  </si>
  <si>
    <t>Beban Pakaian Seragam Khusus</t>
  </si>
  <si>
    <t>9 . 1 . 2 . 14 . 07</t>
  </si>
  <si>
    <t>Beban Pakaian Seragam Organisasi</t>
  </si>
  <si>
    <t>9 . 1 . 2 . 20</t>
  </si>
  <si>
    <t>Beban Barang Untuk Diserahkan Kepada Masyarakat/Pihak Ketiga</t>
  </si>
  <si>
    <t>9 . 1 . 2 . 20 . 01</t>
  </si>
  <si>
    <t>Beban Barang Yang Akan Diserahkan Kepada Masyarakat</t>
  </si>
  <si>
    <t>9 . 1 . 2 . 34</t>
  </si>
  <si>
    <t>Beban Uang Untuk Diberikan kepada Pihak Ketiga/Masyarakat</t>
  </si>
  <si>
    <t>9 . 1 . 2 . 34 . 02</t>
  </si>
  <si>
    <t>Beban Uang Untuk Diberikan kepada Masyarakat</t>
  </si>
  <si>
    <t>9 . 1 . 2 . 35</t>
  </si>
  <si>
    <t>Beban Barang dan Jasa Ekstrakom</t>
  </si>
  <si>
    <t>9 . 1 . 2 . 35 . 01</t>
  </si>
  <si>
    <t>Beban Jasa</t>
  </si>
  <si>
    <t>9 . 1 . 2 . 03</t>
  </si>
  <si>
    <t>Beban Jasa Kantor</t>
  </si>
  <si>
    <t>9 . 1 . 2 . 03 . 01</t>
  </si>
  <si>
    <t>Beban Jasa telepon</t>
  </si>
  <si>
    <t>9 . 1 . 2 . 03 . 02</t>
  </si>
  <si>
    <t>Beban Jasa air</t>
  </si>
  <si>
    <t>9 . 1 . 2 . 03 . 03</t>
  </si>
  <si>
    <t>Beban Jasa listrik</t>
  </si>
  <si>
    <t>9 . 1 . 2 . 03 . 04</t>
  </si>
  <si>
    <t>Beban Jasa Pengumuman Lelang/ Pemenang Lelang</t>
  </si>
  <si>
    <t>9 . 1 . 2 . 03 . 05</t>
  </si>
  <si>
    <t>Beban Jasa Surat Kabar/Majalah</t>
  </si>
  <si>
    <t>9 . 1 . 2 . 03 . 06</t>
  </si>
  <si>
    <t>Beban Jasa Kawat/Faksimili/Internet</t>
  </si>
  <si>
    <t>9 . 1 . 2 . 03 . 07</t>
  </si>
  <si>
    <t>Beban Jasa Paket/Pengiriman</t>
  </si>
  <si>
    <t>9 . 1 . 2 . 03 . 08</t>
  </si>
  <si>
    <t>Beban Jasa Sertifikasi</t>
  </si>
  <si>
    <t>9 . 1 . 2 . 03 . 09</t>
  </si>
  <si>
    <t>Beban Jasa Transaksi Keuangan</t>
  </si>
  <si>
    <t>9 . 1 . 2 . 03 . 13</t>
  </si>
  <si>
    <t>Beban Jasa Pihak Ketiga</t>
  </si>
  <si>
    <t>9 . 1 . 2 . 03 . 14</t>
  </si>
  <si>
    <t>Beban Jasa Pelayanan Kesehatan</t>
  </si>
  <si>
    <t>9 . 1 . 2 . 03 . 15</t>
  </si>
  <si>
    <t>Beban Jasa Penyelenggaraan Pendidikan</t>
  </si>
  <si>
    <t>9 . 1 . 2 . 03 . 16</t>
  </si>
  <si>
    <t>Beban Jasa Dokumentasi</t>
  </si>
  <si>
    <t>9 . 1 . 2 . 03 . 17</t>
  </si>
  <si>
    <t>Beban Jasa Publikasi</t>
  </si>
  <si>
    <t>9 . 1 . 2 . 03 . 18</t>
  </si>
  <si>
    <t>Beban Pengobatan Pasien Tidak Mampu</t>
  </si>
  <si>
    <t>9 . 1 . 2 . 03 . 19</t>
  </si>
  <si>
    <t>Beban Jasa Akomodasi</t>
  </si>
  <si>
    <t>9 . 1 . 2 . 03 . 20</t>
  </si>
  <si>
    <t>Beban Jasa Dekorasi</t>
  </si>
  <si>
    <t>9 . 1 . 2 . 03 . 21</t>
  </si>
  <si>
    <t>Beban Jasa Pengamanan</t>
  </si>
  <si>
    <t>9 . 1 . 2 . 03 . 22</t>
  </si>
  <si>
    <t>Beban Jasa Tenaga Ahli / Instruktur / Narasumber</t>
  </si>
  <si>
    <t>9 . 1 . 2 . 03 . 24</t>
  </si>
  <si>
    <t>Beban Jasa Hiburan / Rias</t>
  </si>
  <si>
    <t>9 . 1 . 2 . 03 . 25</t>
  </si>
  <si>
    <t>Beban Jasa Tenaga Kesehatan</t>
  </si>
  <si>
    <t>9 . 1 . 2 . 03 . 26</t>
  </si>
  <si>
    <t>Beban Jasa Tenaga Kebersihan</t>
  </si>
  <si>
    <t>9 . 1 . 2 . 03 . 27</t>
  </si>
  <si>
    <t>Beban Jasa Tenaga Keamanan dan Ketertiban Umum</t>
  </si>
  <si>
    <t>9 . 1 . 2 . 03 . 28</t>
  </si>
  <si>
    <t>Beban Jasa Pengemudi</t>
  </si>
  <si>
    <t>9 . 1 . 2 . 03 . 29</t>
  </si>
  <si>
    <t>Beban Jasa Operator</t>
  </si>
  <si>
    <t>9 . 1 . 2 . 03 . 30</t>
  </si>
  <si>
    <t>Beban Jasa Tenaga Pemungut Pendapatan</t>
  </si>
  <si>
    <t>9 . 1 . 2 . 03 . 31</t>
  </si>
  <si>
    <t>Beban Jasa Pendidik dan Tenaga Kependidikan</t>
  </si>
  <si>
    <t>9 . 1 . 2 . 03 . 32</t>
  </si>
  <si>
    <t>Beban Jasa Tenaga Sosial / Pelayanan</t>
  </si>
  <si>
    <t>9 . 1 . 2 . 04</t>
  </si>
  <si>
    <t>Beban Premi Asuransi</t>
  </si>
  <si>
    <t>9 . 1 . 2 . 04 . 01</t>
  </si>
  <si>
    <t>Beban Premi Asuransi Kesehatan</t>
  </si>
  <si>
    <t>9 . 1 . 2 . 04 . 02</t>
  </si>
  <si>
    <t>Beban Premi Asuransi Barang Milik Daerah</t>
  </si>
  <si>
    <t>9 . 1 . 2 . 04 . 04</t>
  </si>
  <si>
    <t>Beban Premi Asuransi Tanggung Gugat</t>
  </si>
  <si>
    <t>9 . 1 . 2 . 04 . 05</t>
  </si>
  <si>
    <t>Beban Premi Asuransi Kecelakaan Kerja</t>
  </si>
  <si>
    <t>9 . 1 . 2 . 04 . 06</t>
  </si>
  <si>
    <t>Beban Premi Asuransi Kematian</t>
  </si>
  <si>
    <t>9 . 1 . 2 . 07</t>
  </si>
  <si>
    <t>Beban Sewa Rumah/Gedung/Gudang/Parkir</t>
  </si>
  <si>
    <t>9 . 1 . 2 . 07 . 01</t>
  </si>
  <si>
    <t>Beban Sewa Rumah Jabatan/Rumah Dinas</t>
  </si>
  <si>
    <t>9 . 1 . 2 . 07 . 02</t>
  </si>
  <si>
    <t>Beban Sewa Gedung/ Kantor/Tempat</t>
  </si>
  <si>
    <t>9 . 1 . 2 . 07 . 03</t>
  </si>
  <si>
    <t>Beban Sewa Ruang Rapat/Pertemuan</t>
  </si>
  <si>
    <t>9 . 1 . 2 . 07 . 06</t>
  </si>
  <si>
    <t>Beban Sewa Tanah</t>
  </si>
  <si>
    <t>9 . 1 . 2 . 08</t>
  </si>
  <si>
    <t>Beban Sewa Sarana Mobilitas</t>
  </si>
  <si>
    <t>9 . 1 . 2 . 08 . 01</t>
  </si>
  <si>
    <t>Beban Sewa Sarana Mobilitas Darat</t>
  </si>
  <si>
    <t>9 . 1 . 2 . 09</t>
  </si>
  <si>
    <t>Beban Sewa Alat Berat</t>
  </si>
  <si>
    <t>9 . 1 . 2 . 09 . 05</t>
  </si>
  <si>
    <t>Beban Sewa Eskavator</t>
  </si>
  <si>
    <t>9 . 1 . 2 . 10</t>
  </si>
  <si>
    <t>Beban Sewa Perlengkapan dan Peralatan Kantor</t>
  </si>
  <si>
    <t>9 . 1 . 2 . 10 . 01</t>
  </si>
  <si>
    <t>Beban Sewa Meja Kursi</t>
  </si>
  <si>
    <t>9 . 1 . 2 . 10 . 02</t>
  </si>
  <si>
    <t>Beban Sewa Komputer dan Printer</t>
  </si>
  <si>
    <t>9 . 1 . 2 . 10 . 03</t>
  </si>
  <si>
    <t>Beban Sewa Proyektor</t>
  </si>
  <si>
    <t>9 . 1 . 2 . 10 . 04</t>
  </si>
  <si>
    <t>Beban Sewa Generator</t>
  </si>
  <si>
    <t>9 . 1 . 2 . 10 . 05</t>
  </si>
  <si>
    <t>Beban Sewa Tenda</t>
  </si>
  <si>
    <t>9 . 1 . 2 . 10 . 06</t>
  </si>
  <si>
    <t>Beban Sewa Pakaian Adat/Tradisional</t>
  </si>
  <si>
    <t>9 . 1 . 2 . 10 . 08</t>
  </si>
  <si>
    <t>Beban Sewa Sound System</t>
  </si>
  <si>
    <t>9 . 1 . 2 . 10 . 09</t>
  </si>
  <si>
    <t>Beban Sewa Peralatan Praktek</t>
  </si>
  <si>
    <t>9 . 1 . 2 . 10 . 10</t>
  </si>
  <si>
    <t>Beban Sewa Panggung</t>
  </si>
  <si>
    <t>9 . 1 . 2 . 10 . 11</t>
  </si>
  <si>
    <t>Beban Sewa Peralatan Kerja</t>
  </si>
  <si>
    <t>9 . 1 . 2 . 10 . 12</t>
  </si>
  <si>
    <t>Beban Sewa Peralatan Lainnya</t>
  </si>
  <si>
    <t>9 . 1 . 2 . 19</t>
  </si>
  <si>
    <t>Beban Jasa Konsultasi</t>
  </si>
  <si>
    <t>9 . 1 . 2 . 19 . 02</t>
  </si>
  <si>
    <t>Beban Jasa Konsultansi Perencanaan</t>
  </si>
  <si>
    <t>9 . 1 . 2 . 19 . 03</t>
  </si>
  <si>
    <t>Beban Jasa Konsultansi Pengawasan</t>
  </si>
  <si>
    <t>9 . 1 . 2 . 22</t>
  </si>
  <si>
    <t>Beban Beasiswa Pendidikan PNS</t>
  </si>
  <si>
    <t>9 . 1 . 2 . 22 . 02</t>
  </si>
  <si>
    <t>Beban Beasiswa Tugas Belajar S1</t>
  </si>
  <si>
    <t>9 . 1 . 2 . 22 . 03</t>
  </si>
  <si>
    <t>Beban Beasiswa Tugas Belajar S2</t>
  </si>
  <si>
    <t>9 . 1 . 2 . 22 . 06</t>
  </si>
  <si>
    <t>Beban Beasiswa Ijin Belajar S1</t>
  </si>
  <si>
    <t>9 . 1 . 2 . 22 . 07</t>
  </si>
  <si>
    <t>Beban Beasiswa Kejar Paket</t>
  </si>
  <si>
    <t>9 . 1 . 2 . 23</t>
  </si>
  <si>
    <t>Beban Kursus, Pelatihan, Sosialisasi dan Bimbingan Teknis PNS</t>
  </si>
  <si>
    <t>9 . 1 . 2 . 23 . 01</t>
  </si>
  <si>
    <t>Beban Kursus-kursus Singkat/ Pelatihan</t>
  </si>
  <si>
    <t>9 . 1 . 2 . 23 . 02</t>
  </si>
  <si>
    <t>Beban Sosialisasi</t>
  </si>
  <si>
    <t>9 . 1 . 2 . 23 . 03</t>
  </si>
  <si>
    <t>Beban Bimbingan Teknis</t>
  </si>
  <si>
    <t>9 . 1 . 2 . 23 . 05</t>
  </si>
  <si>
    <t>Beban Ujian Dinas dan Seleksi Diklat</t>
  </si>
  <si>
    <t>Beban Pemeliharaan</t>
  </si>
  <si>
    <t>9 . 1 . 2 . 05</t>
  </si>
  <si>
    <t>Beban Perawatan Kendaraan Bermotor</t>
  </si>
  <si>
    <t>9 . 1 . 2 . 05 . 01</t>
  </si>
  <si>
    <t>Beban Jasa Service</t>
  </si>
  <si>
    <t>9 . 1 . 2 . 05 . 02</t>
  </si>
  <si>
    <t>Beban Penggantian Suku Cadang</t>
  </si>
  <si>
    <t>9 . 1 . 2 . 05 . 03</t>
  </si>
  <si>
    <t>Beban Bahan Bakar Minyak/Gas dan pelumas</t>
  </si>
  <si>
    <t>9 . 1 . 2 . 05 . 04</t>
  </si>
  <si>
    <t>Beban Jasa KIR</t>
  </si>
  <si>
    <t>9 . 1 . 2 . 05 . 05</t>
  </si>
  <si>
    <t>Beban Pajak Kendaraan Bermotor</t>
  </si>
  <si>
    <t>9 . 1 . 2 . 05 . 07</t>
  </si>
  <si>
    <t>Beban Surat Tanda Nomor Kendaraan</t>
  </si>
  <si>
    <t>9 . 1 . 2 . 18</t>
  </si>
  <si>
    <t>9 . 1 . 2 . 18 . 02</t>
  </si>
  <si>
    <t>Beban Pemeliharaan Peralatan dan Mesin</t>
  </si>
  <si>
    <t>9 . 1 . 2 . 18 . 03</t>
  </si>
  <si>
    <t>Beban Pemeliharaan Gedung dan Bangunan</t>
  </si>
  <si>
    <t>9 . 1 . 2 . 18 . 04</t>
  </si>
  <si>
    <t>Beban Pemeliharaan Jalan</t>
  </si>
  <si>
    <t>Beban Pemeliharaan Jembatan</t>
  </si>
  <si>
    <t>9 . 1 . 2 . 18 . 06</t>
  </si>
  <si>
    <t>Beban Pemeliharaan Aset Tetap Lainnya</t>
  </si>
  <si>
    <t>9 . 1 . 2 . 18 . 07</t>
  </si>
  <si>
    <t>Beban Pemeliharaan Listrik, Telepon, Air Minum</t>
  </si>
  <si>
    <t>9 . 1 . 2 . 18 . 08</t>
  </si>
  <si>
    <t>Beban Pemeliharaan Peralatan Kantor</t>
  </si>
  <si>
    <t>9 . 1 . 2 . 18 . 09</t>
  </si>
  <si>
    <t>Beban Pemeliharaan Mebelair</t>
  </si>
  <si>
    <t>9 . 1 . 2 . 18 . 10</t>
  </si>
  <si>
    <t>Beban Pemeliharaan Alat Kedokteran</t>
  </si>
  <si>
    <t>9 . 1 . 2 . 18 . 11</t>
  </si>
  <si>
    <t>Beban Pemeliharaan Alat Laboratorium</t>
  </si>
  <si>
    <t>9 . 1 . 2 . 18 . 12</t>
  </si>
  <si>
    <t>Beban Pemeliharaan Alat Kesehatan</t>
  </si>
  <si>
    <t>9 . 1 . 2 . 18 . 13</t>
  </si>
  <si>
    <t>Beban Pemeliharaan Jaringan</t>
  </si>
  <si>
    <t>9 . 1 . 2 . 18 . 14</t>
  </si>
  <si>
    <t>Beban Pemeliharaan Tanaman</t>
  </si>
  <si>
    <t>9 . 1 . 2 . 18 . 16</t>
  </si>
  <si>
    <t>Beban Pemeliharaan Fasilitas Lalu Lintas</t>
  </si>
  <si>
    <t>9 . 1 . 2 . 18 . 17</t>
  </si>
  <si>
    <t>Beban Pemeliharaan Benda-benda Kesenian/Kebudayaan</t>
  </si>
  <si>
    <t>9 . 1 . 2 . 18 . 18</t>
  </si>
  <si>
    <t>Beban Pemeliharaan Alat-alat Berat</t>
  </si>
  <si>
    <t>9 . 1 . 2 . 18 . 19</t>
  </si>
  <si>
    <t>Beban Pemeliharaan Jaringan Air Bersih</t>
  </si>
  <si>
    <t>9 . 1 . 2 . 18 . 20</t>
  </si>
  <si>
    <t>Beban Pemeliharaan Drainase</t>
  </si>
  <si>
    <t>9 . 1 . 2 . 18 . 21</t>
  </si>
  <si>
    <t>Beban Pemeliharaan Mesin Industri</t>
  </si>
  <si>
    <t>9 . 1 . 2 . 18 . 22</t>
  </si>
  <si>
    <t>Beban Pemeliharaan Jaringan Irigasi</t>
  </si>
  <si>
    <t>9 . 1 . 2 . 18 . 23</t>
  </si>
  <si>
    <t>Beban Pemeliharaan Trotoar</t>
  </si>
  <si>
    <t>9 . 1 . 2 . 18 . 24</t>
  </si>
  <si>
    <t>Beban Pemeliharaan SIM</t>
  </si>
  <si>
    <t>9 . 1 . 2 . 18 . 25</t>
  </si>
  <si>
    <t>Beban Perjalanan Dinas</t>
  </si>
  <si>
    <t>9 . 1 . 2 . 15</t>
  </si>
  <si>
    <t>9 . 1 . 2 . 15 . 01</t>
  </si>
  <si>
    <t>Beban Perjalanan Dinas Dalam Daerah</t>
  </si>
  <si>
    <t>9 . 1 . 2 . 15 . 02</t>
  </si>
  <si>
    <t>Beban Perjalanan Dinas Luar Daerah</t>
  </si>
  <si>
    <t>9 . 1 . 2 . 15 . 03</t>
  </si>
  <si>
    <t>Beban Perjalanan Dinas Luar Negeri</t>
  </si>
  <si>
    <t>9 . 1 . 4</t>
  </si>
  <si>
    <t>Beban Subsidi</t>
  </si>
  <si>
    <t>9 . 1 . 4 . 01 . 02</t>
  </si>
  <si>
    <t>Beban Subsidi kepada BUMD</t>
  </si>
  <si>
    <t>9 . 1 . 4 . 02 . 01</t>
  </si>
  <si>
    <t>Beban Subsidi Bunga kepada UMKM</t>
  </si>
  <si>
    <t>9 . 1 . 5</t>
  </si>
  <si>
    <t>Beban Hibah</t>
  </si>
  <si>
    <t>9 . 1 . 5 . 01 . 01</t>
  </si>
  <si>
    <t>Beban Hibah Barang kepada Pemerintah</t>
  </si>
  <si>
    <t>9 . 1 . 5 . 04 . 01</t>
  </si>
  <si>
    <t>Beban Hibah kepada Kelompok Masyarakat</t>
  </si>
  <si>
    <t>9 . 1 . 5 . 05 . 04</t>
  </si>
  <si>
    <t>Beban Hibah kepada Organisasi Kemasyarakatan Bidang Keagamaan</t>
  </si>
  <si>
    <t>9 . 1 . 5 . 05 . 10</t>
  </si>
  <si>
    <t>Beban Hibah kepada Organisasi Kemasyarakatan Bidang Pendidikan</t>
  </si>
  <si>
    <t>9 . 1 . 5 . 05 . 23</t>
  </si>
  <si>
    <t>Beban Hibah kepada Badan/Lembaga/Organisasi Kemasyarakatan Urusan Sosial</t>
  </si>
  <si>
    <t>9 . 1 . 5 . 05 . 25</t>
  </si>
  <si>
    <t>Beban Hibah kepada Badan/Lembaga/Organisasi Kemasyarakatan Urusan Koperasi dan UMKM</t>
  </si>
  <si>
    <t>9 . 1 . 5 . 05 . 27</t>
  </si>
  <si>
    <t>Beban Hibah kepada Badan/Lembaga/Organisasi Kemasyarakatan Urusan Kebudayaan</t>
  </si>
  <si>
    <t>9 . 1 . 5 . 05 . 29</t>
  </si>
  <si>
    <t>Beban Hibah kepada Badan/Lembaga/Organisasi Kemasyarakatan Urusan Politik dalam Negeri</t>
  </si>
  <si>
    <t>9 . 1 . 5 . 05 . 30</t>
  </si>
  <si>
    <t>Beban Hibah kepada Badan/Lembaga/Organisasi Kemasyarakatan Urusan Otda &amp; Pem Umum</t>
  </si>
  <si>
    <t>9 . 1 . 5 . 05 . 32</t>
  </si>
  <si>
    <t>Beban Hibah kepada Badan/Lembaga/Organisasi Kemasyarakatan Urusan Pemberdayaan Masyarakat &amp; Desa</t>
  </si>
  <si>
    <t>9 . 1 . 5 . 05 . 34</t>
  </si>
  <si>
    <t>Beban Hibah kepada Badan/Lembaga/Organisasi Kemasyarakatan Urusan Perpustakaan</t>
  </si>
  <si>
    <t>9 . 1 . 5 . 05 . 36</t>
  </si>
  <si>
    <t>Beban Hibah kepada Badan/Lembaga/Organisasi Kemasyarakatan Urusan Pertanian</t>
  </si>
  <si>
    <t>9 . 1 . 5 . 07 . 01</t>
  </si>
  <si>
    <t>Beban Hibah Pemilu Kepala Daerah dan Wakil Kepala Daerah kepada KPU Kabupaten</t>
  </si>
  <si>
    <t>9 . 1 . 5 . 07 . 02</t>
  </si>
  <si>
    <t>Beban Hibah Pemilu Kepala Daerah dan Wakil Kepala Daerah kepada Panwaslu Kabupaten</t>
  </si>
  <si>
    <t>9 . 1 . 5 . 08 . 01</t>
  </si>
  <si>
    <t>Beban Hibah BOP PAUD Masyarakat/Swasta</t>
  </si>
  <si>
    <t>9 . 1 . 5 . 09 . 01</t>
  </si>
  <si>
    <t>Beban Hibah BOP Pendidikan Kesetaraan</t>
  </si>
  <si>
    <t>9 . 1 . 6</t>
  </si>
  <si>
    <t>Beban Bantuan Sosial</t>
  </si>
  <si>
    <t>9 . 1 . 6 . 01 . 03</t>
  </si>
  <si>
    <t>Beban Bantuan PAMSIMAS</t>
  </si>
  <si>
    <t>9 . 1 . 6 . 01 . 08</t>
  </si>
  <si>
    <t>Beban Bantuan Sosial kepada Panti Asuhan/Panti Wreda</t>
  </si>
  <si>
    <t>9 . 1 . 6 . 01 . 09</t>
  </si>
  <si>
    <t>Beban Bantuan Sosial kepada Perkumpulan Penyandang Disabilitas Indonesia</t>
  </si>
  <si>
    <t>9 . 1 . 6 . 02 . 03</t>
  </si>
  <si>
    <t>Beban Beasiswa Kurang Mampu</t>
  </si>
  <si>
    <t>9 . 1 . 6 . 02 . 05</t>
  </si>
  <si>
    <t>Beban Bantuan Sosial kepada Masyarakat</t>
  </si>
  <si>
    <t>9 . 1 . 6 . 02 . 06</t>
  </si>
  <si>
    <t>Beban Bantuan Sosial kepada Anak Yatim Piatu</t>
  </si>
  <si>
    <t>9 . 1 . 6 . 02 . 09</t>
  </si>
  <si>
    <t>Beban Bantuan Sosial kepada PPCI</t>
  </si>
  <si>
    <t>9 . 1 . 6 . 02 . 10</t>
  </si>
  <si>
    <t>Beban Bantuan Rehabilitasi Rumah Tidak Layak Huni bagi Keluarga Miskin</t>
  </si>
  <si>
    <t>9 . 1 . 6 . 02 . 11</t>
  </si>
  <si>
    <t>Beban Bantuan Peningkatan Kualitas Rumah Swadaya (DAK)</t>
  </si>
  <si>
    <t>9 . 1 . 7</t>
  </si>
  <si>
    <t>Beban Penyusutan dan Amortisasi</t>
  </si>
  <si>
    <t>9 . 1 . 7 . 01 . 01</t>
  </si>
  <si>
    <t>Beban Penyusutan Alat-Alat Besar Darat</t>
  </si>
  <si>
    <t>9 . 1 . 7 . 01 . 03</t>
  </si>
  <si>
    <t>Beban Penyusutan Alat-alat Bantu</t>
  </si>
  <si>
    <t>9 . 1 . 7 . 01 . 04</t>
  </si>
  <si>
    <t>Beban Penyusutan Alat Angkutan Darat Bermotor</t>
  </si>
  <si>
    <t>9 . 1 . 7 . 01 . 05</t>
  </si>
  <si>
    <t>Beban Penyusutan Alat Angkutan Darat Tak Bermotor</t>
  </si>
  <si>
    <t>9 . 1 . 7 . 01 . 06</t>
  </si>
  <si>
    <t>Beban Penyusutan Alat Angkut Apung Bermotor</t>
  </si>
  <si>
    <t>9 . 1 . 7 . 01 . 09</t>
  </si>
  <si>
    <t>Beban Penyusutan Alat Bengkel Bermesin</t>
  </si>
  <si>
    <t>9 . 1 . 7 . 01 . 10</t>
  </si>
  <si>
    <t>Beban Penyusutan Alat Bengkel Tak Bermesin</t>
  </si>
  <si>
    <t>9 . 1 . 7 . 01 . 11</t>
  </si>
  <si>
    <t>Beban Penyusutan Alat Ukur</t>
  </si>
  <si>
    <t>9 . 1 . 7 . 01 . 12</t>
  </si>
  <si>
    <t>Beban Penyusutan Alat Pengolahan</t>
  </si>
  <si>
    <t>9 . 1 . 7 . 01 . 13</t>
  </si>
  <si>
    <t>Beban Penyusutan Alat Pemeliharaan Tanaman/Alat Penyimpan</t>
  </si>
  <si>
    <t>9 . 1 . 7 . 01 . 14</t>
  </si>
  <si>
    <t>Beban Penyusutan Alat Kantor</t>
  </si>
  <si>
    <t>9 . 1 . 7 . 01 . 15</t>
  </si>
  <si>
    <t>Beban Penyusutan Alat Rumah Tangga</t>
  </si>
  <si>
    <t>9 . 1 . 7 . 01 . 16</t>
  </si>
  <si>
    <t>Beban Penyusutan Komputer</t>
  </si>
  <si>
    <t>9 . 1 . 7 . 01 . 17</t>
  </si>
  <si>
    <t>Beban Penyusutan Meja Dan Kursi Kerja/Rapat Pejabat</t>
  </si>
  <si>
    <t>9 . 1 . 7 . 01 . 18</t>
  </si>
  <si>
    <t>Beban Penyusutan Alat Studio</t>
  </si>
  <si>
    <t>9 . 1 . 7 . 01 . 19</t>
  </si>
  <si>
    <t>Beban Penyusutan Alat Komunikasi</t>
  </si>
  <si>
    <t>9 . 1 . 7 . 01 . 20</t>
  </si>
  <si>
    <t>Beban Penyusutan Peralatan Pemancar</t>
  </si>
  <si>
    <t>9 . 1 . 7 . 01 . 21</t>
  </si>
  <si>
    <t>Beban Penyusutan Alat Kedokteran</t>
  </si>
  <si>
    <t>9 . 1 . 7 . 01 . 22</t>
  </si>
  <si>
    <t>Beban Penyusutan Alat Kesehatan</t>
  </si>
  <si>
    <t>9 . 1 . 7 . 01 . 23</t>
  </si>
  <si>
    <t>Beban Penyusutan Unit-Unit Laboratorium</t>
  </si>
  <si>
    <t>9 . 1 . 7 . 01 . 24</t>
  </si>
  <si>
    <t>Beban Penyusutan Alat Peraga/Praktek Sekolah</t>
  </si>
  <si>
    <t>9 . 1 . 7 . 01 . 25</t>
  </si>
  <si>
    <t>Beban Penyusutan Unit Alat Laboratorium Kimia Nuklir</t>
  </si>
  <si>
    <t>9 . 1 . 7 . 01 . 26</t>
  </si>
  <si>
    <t>Beban Penyusutan Alat Laboratorium Fisika Nuklir / Elektronika</t>
  </si>
  <si>
    <t>9 . 1 . 7 . 01 . 27</t>
  </si>
  <si>
    <t>Beban Penyusutan Alat Proteksi Radiasi / Proteksi Lingkungan</t>
  </si>
  <si>
    <t>9 . 1 . 7 . 01 . 28</t>
  </si>
  <si>
    <t>Beban Penyusutan Radiation Aplication and Non Destructive Testing Laboratory (BATAM)</t>
  </si>
  <si>
    <t>9 . 1 . 7 . 01 . 29</t>
  </si>
  <si>
    <t>Beban Penyusutan Alat Laboratorium Lingkungan Hidup</t>
  </si>
  <si>
    <t>9 . 1 . 7 . 01 . 30</t>
  </si>
  <si>
    <t>Beban Penyusutan Peralatan Laboratorium Hidrodinamika</t>
  </si>
  <si>
    <t>9 . 1 . 7 . 01 . 31</t>
  </si>
  <si>
    <t>Beban Penyusutan Senjata Api</t>
  </si>
  <si>
    <t>9 . 1 . 7 . 01 . 32</t>
  </si>
  <si>
    <t>Beban Penyusutan Persenjataan Non Senjata Api</t>
  </si>
  <si>
    <t>9 . 1 . 7 . 01 . 35</t>
  </si>
  <si>
    <t>Beban Penyusutan Alat Keamanan dan Perlindungan</t>
  </si>
  <si>
    <t>9 . 1 . 7 . 02 . 01</t>
  </si>
  <si>
    <t>Beban Penyusutan Bangunan Gedung Tempat Kerja</t>
  </si>
  <si>
    <t>9 . 1 . 7 . 02 . 02</t>
  </si>
  <si>
    <t>Beban Penyusutan Bangunan Gedung Tempat Tinggal</t>
  </si>
  <si>
    <t>9 . 1 . 7 . 02 . 03</t>
  </si>
  <si>
    <t>Beban Penyusutan Bangunan Menara</t>
  </si>
  <si>
    <t>9 . 1 . 7 . 02 . 04</t>
  </si>
  <si>
    <t>Beban Penyusutan Bangunan Bersejarah</t>
  </si>
  <si>
    <t>9 . 1 . 7 . 02 . 05</t>
  </si>
  <si>
    <t>Beban Penyusutan Bangunan Tugu Peringatan</t>
  </si>
  <si>
    <t>9 . 1 . 7 . 02 . 06</t>
  </si>
  <si>
    <t>Beban Penyusutan Bangunan Candi</t>
  </si>
  <si>
    <t>9 . 1 . 7 . 02 . 08</t>
  </si>
  <si>
    <t>Beban Penyusutan Bangunan Tugu Titik Kontrol/Pasti</t>
  </si>
  <si>
    <t>9 . 1 . 7 . 02 . 09</t>
  </si>
  <si>
    <t>Beban Penyusutan Bangunan Rambu-Rambu</t>
  </si>
  <si>
    <t>9 . 1 . 7 . 03 . 01</t>
  </si>
  <si>
    <t>9 . 1 . 7 . 03 . 02</t>
  </si>
  <si>
    <t>Beban Penyusutan Jembatan</t>
  </si>
  <si>
    <t>9 . 1 . 7 . 03 . 03</t>
  </si>
  <si>
    <t>Beban Penyusutan Bangunan Air Irigasi</t>
  </si>
  <si>
    <t>9 . 1 . 7 . 03 . 04</t>
  </si>
  <si>
    <t>Beban Penyusutan Bangunan Air Pasang Surut</t>
  </si>
  <si>
    <t>9 . 1 . 7 . 03 . 05</t>
  </si>
  <si>
    <t>Beban Penyusutan Bangunan Air Rawa</t>
  </si>
  <si>
    <t>9 . 1 . 7 . 03 . 06</t>
  </si>
  <si>
    <t>Beban Penyusutan Bangunan Pengaman Sungai dan Penanggulangan Bencana Alam</t>
  </si>
  <si>
    <t>9 . 1 . 7 . 03 . 07</t>
  </si>
  <si>
    <t>Beban Penyusutan Bangunan Pengembangan Sumber Air dan Air Tanah</t>
  </si>
  <si>
    <t>9 . 1 . 7 . 03 . 08</t>
  </si>
  <si>
    <t>Beban Penyusutan Bangunan Air Bersih/Baku</t>
  </si>
  <si>
    <t>9 . 1 . 7 . 03 . 09</t>
  </si>
  <si>
    <t>Beban Penyusutan Bangunan Air Kotor</t>
  </si>
  <si>
    <t>9 . 1 . 7 . 03 . 10</t>
  </si>
  <si>
    <t>Beban Penyusutan Bangunan Air</t>
  </si>
  <si>
    <t>9 . 1 . 7 . 03 . 11</t>
  </si>
  <si>
    <t>Beban Penyusutan Instalasi Air Minum/Air Bersih</t>
  </si>
  <si>
    <t>9 . 1 . 7 . 03 . 12</t>
  </si>
  <si>
    <t>Beban Penyusutan Instalasi Air Kotor</t>
  </si>
  <si>
    <t>9 . 1 . 7 . 03 . 13</t>
  </si>
  <si>
    <t>Beban Penyusutan Instalasi Pengolahan Sampah</t>
  </si>
  <si>
    <t>9 . 1 . 7 . 03 . 15</t>
  </si>
  <si>
    <t>Beban Penyusutan Instalasi Pembangkit Listrik</t>
  </si>
  <si>
    <t>9 . 1 . 7 . 03 . 16</t>
  </si>
  <si>
    <t>Beban Penyusutan Instalasi Gardu Listrik</t>
  </si>
  <si>
    <t>9 . 1 . 7 . 03 . 17</t>
  </si>
  <si>
    <t>Beban Penyusutan Instalasi Instalasi Pertahanan</t>
  </si>
  <si>
    <t>9 . 1 . 7 . 03 . 18</t>
  </si>
  <si>
    <t>Beban Penyusutan Instalasi Gas</t>
  </si>
  <si>
    <t>9 . 1 . 7 . 03 . 19</t>
  </si>
  <si>
    <t>Beban Penyusutan Instalasi Pengaman</t>
  </si>
  <si>
    <t>9 . 1 . 7 . 03 . 20</t>
  </si>
  <si>
    <t>Beban Penyusutan Jaringan Air Minum</t>
  </si>
  <si>
    <t>9 . 1 . 7 . 03 . 21</t>
  </si>
  <si>
    <t>Beban Penyusutan Jaringan Listrik</t>
  </si>
  <si>
    <t>9 . 1 . 7 . 03 . 22</t>
  </si>
  <si>
    <t>Beban Penyusutan Jaringan Telepon</t>
  </si>
  <si>
    <t>9 . 1 . 7 . 03 . 23</t>
  </si>
  <si>
    <t>Beban Penyusutan Jaringan Gas</t>
  </si>
  <si>
    <t>9 . 1 . 7 . 04 . 01</t>
  </si>
  <si>
    <t>Beban Penyusutan Aset Tetap Renovasi</t>
  </si>
  <si>
    <t>9 . 1 . 7 . 05 . 01</t>
  </si>
  <si>
    <t>Beban Penyusutan Barang Rusak Berat</t>
  </si>
  <si>
    <t>9 . 1 . 7 . 06 . 05</t>
  </si>
  <si>
    <t>Beban Amortisasi Aset Tidak Berwujud Lainnya</t>
  </si>
  <si>
    <t>9 . 1 . 8</t>
  </si>
  <si>
    <t>Beban Penyisihan Piutang</t>
  </si>
  <si>
    <t>9 . 1 . 8 . 01 . 01</t>
  </si>
  <si>
    <t>Beban Penyisihan Piutang Pajak</t>
  </si>
  <si>
    <t>9 . 1 . 8 . 01 . 02</t>
  </si>
  <si>
    <t>Beban Penyisihan Piutang Retribusi</t>
  </si>
  <si>
    <t>9 . 1 . 8 . 01 . 04</t>
  </si>
  <si>
    <t>Beban Penyisihan Piutang Lain-lain PAD yang Sah</t>
  </si>
  <si>
    <t>9 . 2</t>
  </si>
  <si>
    <t>BEBAN TRANSFER</t>
  </si>
  <si>
    <t>9 . 2 . 1</t>
  </si>
  <si>
    <t>Beban Transfer Bagi Hasil Pajak Daerah</t>
  </si>
  <si>
    <t>9 . 2 . 1 . 01 . 03</t>
  </si>
  <si>
    <t>Beban Transfer Bagi Hasil Pajak Daerah Kepada Pemerintahan Desa</t>
  </si>
  <si>
    <t>9 . 2 . 2</t>
  </si>
  <si>
    <t>Beban Transfer Bagi Hasil Pendapatan Lainnya</t>
  </si>
  <si>
    <t>9 . 2 . 2 . 01 . 01</t>
  </si>
  <si>
    <t>Beban Transfer Bagi Hasil Pendapatan Lainnya Kepada Pemerintahan Kabupaten/Kota/Desa</t>
  </si>
  <si>
    <t>9 . 2 . 4</t>
  </si>
  <si>
    <t>Beban Transfer Bantuan Keuangan ke Desa</t>
  </si>
  <si>
    <t>9 . 2 . 4 . 01 . 01</t>
  </si>
  <si>
    <t>9 . 2 . 5</t>
  </si>
  <si>
    <t>Beban Transfer Bantuan Keuangan Lainnya</t>
  </si>
  <si>
    <t>9 . 2 . 5 . 01 . 01</t>
  </si>
  <si>
    <t>Beban Transfer Bantuan Kepada Partai Politik</t>
  </si>
  <si>
    <t>SURPLUS/DEFISIT DARI OPERASI</t>
  </si>
  <si>
    <t>KEGIATAN NON OPERASIONAL</t>
  </si>
  <si>
    <t>9 . 3 . 3</t>
  </si>
  <si>
    <t>Defisit dari Kegiatan Non Operasional Lainnya - LO</t>
  </si>
  <si>
    <t>9 . 3 . 3 . 01 . 01</t>
  </si>
  <si>
    <t>Defisit Penghapusan Aset Lainnya</t>
  </si>
  <si>
    <t>SURPLUS/DEFISIT DARI KEGIATAN NON OPERASIONAL</t>
  </si>
  <si>
    <t>SURPLUS/DEFISIT SEBELUM POS LUAR BIASA</t>
  </si>
  <si>
    <t>POS LUAR BIASA</t>
  </si>
  <si>
    <t>8 . 5 . 1</t>
  </si>
  <si>
    <t>Pendapatan Luar Biasa - LO</t>
  </si>
  <si>
    <t>8 . 5 . 1 . 01 . 01</t>
  </si>
  <si>
    <t>Pendapatan Pos Luar Biasa - LO</t>
  </si>
  <si>
    <t>9 . 4 . 1</t>
  </si>
  <si>
    <t>Beban Luar Biasa</t>
  </si>
  <si>
    <t>9 . 4 . 1 . 01 . 01</t>
  </si>
  <si>
    <t>Beban Tak Terduga</t>
  </si>
  <si>
    <t>9 . 4 . 1 . 01 . 03</t>
  </si>
  <si>
    <t>Beban Luar Biasa Lainnya</t>
  </si>
  <si>
    <t>SURPLUS/(DEFISIT) DARI POS LUAR BIASA</t>
  </si>
  <si>
    <t>SURPLUS/DEFISIT- LO</t>
  </si>
  <si>
    <t>KEPALA BADAN KEUANGAN DAERAH</t>
  </si>
  <si>
    <t>KABUPATEN PURBALINGGA</t>
  </si>
  <si>
    <t>Drs. SUBENO, S.E., M.Si.</t>
  </si>
  <si>
    <t>Pembina Utama Muda</t>
  </si>
  <si>
    <t>NIP. 19610812 198603 1 019</t>
  </si>
  <si>
    <t>UNTUK TAHUN YANG BERAKHIR SAMPAI DENGAN 31 DESEMBER 2020 DAN 2019</t>
  </si>
  <si>
    <r>
      <t>TAHUN 2020
(</t>
    </r>
    <r>
      <rPr>
        <b/>
        <i/>
        <sz val="11"/>
        <color theme="1"/>
        <rFont val="Calibri"/>
        <family val="2"/>
        <scheme val="minor"/>
      </rPr>
      <t>AUDITED</t>
    </r>
    <r>
      <rPr>
        <b/>
        <sz val="11"/>
        <color theme="1"/>
        <rFont val="Calibri"/>
        <family val="2"/>
        <scheme val="minor"/>
      </rPr>
      <t>)</t>
    </r>
  </si>
  <si>
    <r>
      <t>TAHUN 2019
(</t>
    </r>
    <r>
      <rPr>
        <b/>
        <i/>
        <sz val="11"/>
        <color theme="1"/>
        <rFont val="Calibri"/>
        <family val="2"/>
        <scheme val="minor"/>
      </rPr>
      <t>AUDITED</t>
    </r>
    <r>
      <rPr>
        <b/>
        <sz val="11"/>
        <color theme="1"/>
        <rFont val="Calibri"/>
        <family val="2"/>
        <scheme val="minor"/>
      </rPr>
      <t>)</t>
    </r>
  </si>
  <si>
    <t>Hotel - LO</t>
  </si>
  <si>
    <t>Motel - LO</t>
  </si>
  <si>
    <t>Losmen - LO</t>
  </si>
  <si>
    <t>Restoran - LO</t>
  </si>
  <si>
    <t>Rumah Makan - LO</t>
  </si>
  <si>
    <t>Warung - LO</t>
  </si>
  <si>
    <t>Jasa Boga/ Katering - LO</t>
  </si>
  <si>
    <t>Tontonan Film/Bioskop - LO</t>
  </si>
  <si>
    <t>Pagelaran Kesenian/Musik/Tari/Busana - LO</t>
  </si>
  <si>
    <t>Pacuan Kuda, Kendaraan Bermotor, Permainan Ketangkasan - LO</t>
  </si>
  <si>
    <t>Pertandingan Olahraga - LO</t>
  </si>
  <si>
    <t>Pajak Reklame Papan/Billboard/Videotron/Megatron - LO</t>
  </si>
  <si>
    <t>Pajak Reklame Kain - LO</t>
  </si>
  <si>
    <t>Pajak Reklame Melekat/Stiker - LO</t>
  </si>
  <si>
    <t>Pajak Reklame Selebaran - LO</t>
  </si>
  <si>
    <t>Pajak Reklame Berjalan - LO</t>
  </si>
  <si>
    <t>Pajak Penerangan Jalan Sumber Lain - LO</t>
  </si>
  <si>
    <t>Pajak Parkir - LO</t>
  </si>
  <si>
    <t>Pajak Air Tanah - LO</t>
  </si>
  <si>
    <t>Pasir dan kerikil - LO</t>
  </si>
  <si>
    <t>Tanah Diatome - LO</t>
  </si>
  <si>
    <t>Pajak Bumi dan Bangunan Perdesaan dan Perkotaan - LO</t>
  </si>
  <si>
    <t>BPHTB - Pemberian Hak Baru - LO</t>
  </si>
  <si>
    <t>Pelayanan kesehatan di Puskesmas - LO</t>
  </si>
  <si>
    <t>Pengambilan/Pengumpulan Sampah dari Sumbernya ke Lokasi Pembuangan Sementara - LO</t>
  </si>
  <si>
    <t>Penyediaan Pelayanan Parkir di Tepi Jalan Umum - LO</t>
  </si>
  <si>
    <t>Retribusi Pelayanan Pasar - Pelataran - LO</t>
  </si>
  <si>
    <t>Retribusi Pelayanan Pasar - Los - LO</t>
  </si>
  <si>
    <t>Retribusi PKB - LO</t>
  </si>
  <si>
    <t>Pemanfaatan Ruang untuk Menara Telekomunikasi - LO</t>
  </si>
  <si>
    <t>Penyewaan Tanah dan Bangunan - LO</t>
  </si>
  <si>
    <t>Retribusi Terminal - LO</t>
  </si>
  <si>
    <t>Pelayanan Tempat Khusus Parkir - LO</t>
  </si>
  <si>
    <t>Retribusi Rumah Potong Hewan - LO</t>
  </si>
  <si>
    <t>Pelayanan Tempat Rekreasi - LO</t>
  </si>
  <si>
    <t>Penjualan Hasil Produksi Usaha Daerah - LO</t>
  </si>
  <si>
    <t>Pemberian Izin Untuk Mendirikan Bangunan - LO</t>
  </si>
  <si>
    <t>Pemberian Izin Gangguan tempat Usaha/Kegiatan kepada Orang Pribadi - LO</t>
  </si>
  <si>
    <t>Pemberian Izin Trayek kepada Orang Pribadi - LO</t>
  </si>
  <si>
    <t>Pemberian Perpanjangan IMTA kepada Pemberi Kerja Tenaga Kerja Asing - LO</t>
  </si>
  <si>
    <t>Retribusi Tera / Tera Ulang / Kalibrasi - LO</t>
  </si>
  <si>
    <t>Bagian Laba atas Penyertaan Modal pada PDAM - LO</t>
  </si>
  <si>
    <t>Bagian Laba atas Penyertaan Modal pada PD BPR BKK Purbalingga - LO</t>
  </si>
  <si>
    <t>Bagian Laba atas Penyertaan Modal pada PD BPRS Buana Mitra Perwira - LO</t>
  </si>
  <si>
    <t>Bagian Laba atas Penyertaan Modal pada PD Puspahastama - LO</t>
  </si>
  <si>
    <t>Bagian Laba atas Penyertaan Modal pada PD OWABONG - LO</t>
  </si>
  <si>
    <t>Bagian Laba atas Penyertaan Modal pada PT Bank Jateng - LO</t>
  </si>
  <si>
    <t>Bagian Laba atas Penyertaan Modal pada PD BPR Artha Perwira - LO</t>
  </si>
  <si>
    <t>Bagian Laba atas Penyertaan Modal pada PT PRPP Jawa Tengah - LO</t>
  </si>
  <si>
    <t>Hasil Penjualan Peralatan/Mesin - LO</t>
  </si>
  <si>
    <t>Hasil Penjualan Gedung dan Bangunan - LO</t>
  </si>
  <si>
    <t>Hasil Penjualan Aset Tetap Lainnya - LO</t>
  </si>
  <si>
    <t>Jasa Giro Kas Daerah - LO</t>
  </si>
  <si>
    <t>Jasa Giro Kas Bendahara - LO</t>
  </si>
  <si>
    <t>Pendapatan Bunga Deposito pada Bank Jateng - LO</t>
  </si>
  <si>
    <t>Pendapatan Bunga Deposito pada Bank Lainnya - LO</t>
  </si>
  <si>
    <t>Tuntutan Ganti Kerugian Daerah Terhadap Pegawai Negeri Bukan Bendahara - LO</t>
  </si>
  <si>
    <t>Pendapatan Denda atas Keterlambatan Pelaksanaan Pekerjaan Bidang Pendidikan - LO</t>
  </si>
  <si>
    <t>Pendapatan Denda atas Keterlambatan Pelaksanaan Pekerjaan Bidang Kesehatan - LO</t>
  </si>
  <si>
    <t>Pendapatan Denda atas Keterlambatan Pelaksanaan Pekerjaan Bidang Pekerjaan Umum - LO</t>
  </si>
  <si>
    <t>Pendapatan Denda atas Keterlambatan Pelaksanaan Pekerjaan Bidang Perumahan Rakyat - LO</t>
  </si>
  <si>
    <t>Pendapatan Denda atas Keterlambatan Pelaksanaan Pekerjaan Bidang Perencanaan Pembangunan - LO</t>
  </si>
  <si>
    <t>Pendapatan Denda atas Keterlambatan Pelaksanaan Pekerjaan Bidang Perhubungan - LO</t>
  </si>
  <si>
    <t>Pendapatan Denda atas Keterlambatan Pelaksanaan Pekerjaan Bidang Lingkungan Hidup - LO</t>
  </si>
  <si>
    <t>Pendapatan Denda Pajak Hotel - LO</t>
  </si>
  <si>
    <t>Pendapatan Denda Pajak Restoran - LO</t>
  </si>
  <si>
    <t>Pendapatan Denda Pajak Hiburan - LO</t>
  </si>
  <si>
    <t>Pendapatan Denda Pajak Reklame - LO</t>
  </si>
  <si>
    <t>Pendapatan Denda Pajak Parkir - LO</t>
  </si>
  <si>
    <t>Pendapatan Denda Pajak Air Tanah - LO</t>
  </si>
  <si>
    <t>Pendapatan Denda Pajak Mineral Bukan Logam dan Batuan - LO</t>
  </si>
  <si>
    <t>Pendapatan Denda Pajak Bumi dan Bangunan Perdesaan dan Perkotaan - LO</t>
  </si>
  <si>
    <t>Pendapatan Denda Bea Perolehan Hak Atas Tanah dan Bangunan - LO</t>
  </si>
  <si>
    <t>Pendapatan Denda Retribusi Pelayanan Pasar - LO</t>
  </si>
  <si>
    <t>Pendapatan Denda Retribusi Pengujian Kendaraan Bermotor - LO</t>
  </si>
  <si>
    <t>Pendapatan Denda Retribusi Pemakaian Kekayaan Daerah - LO</t>
  </si>
  <si>
    <t>Pendapatan Denda Retribusi Tempat Khusus Parkir - LO</t>
  </si>
  <si>
    <t>Pendapatan Denda Retribusi Izin Mendirikan Bangunan - LO</t>
  </si>
  <si>
    <t>Hasil Eksekusi Atas Jaminan atas Pelaksanaan Pengadaan Barang/Jasa - LO</t>
  </si>
  <si>
    <t>Pendapatan Dari Pengembalian Kelebihan Pembayaran Gaji dan Tunjangan - LO</t>
  </si>
  <si>
    <t>Pendapatan Dari Pengembalian Kelebihan Pembayaran Perjalanan Dinas - LO</t>
  </si>
  <si>
    <t>Pendapatan dari Pengembalian Kelebihan Pembayaran Belanja Pegawai Lainnya - LO</t>
  </si>
  <si>
    <t>Pendapatan dari Pengembalian Kelebihan Pembayaran Belanja Barang dan Jasa - LO</t>
  </si>
  <si>
    <t>Pendapatan dari Pengembalian Kelebihan Pembayaran Belanja Modal - LO</t>
  </si>
  <si>
    <t>Pendapatan dari Pengembalian Belanja Dana BOS - LO</t>
  </si>
  <si>
    <t>Pendapatan Jasa Layanan Umum BLUD - LO</t>
  </si>
  <si>
    <t>Pendapatan Hasil Kerjasama BLUD - LO</t>
  </si>
  <si>
    <t>Pendapatan Lain-lain BLUD - LO</t>
  </si>
  <si>
    <t>Lain-lain PAD Yang Sah Lainnya - LO</t>
  </si>
  <si>
    <t>Bagi Hasil dari Pajak Bumi dan Bangunan Sektor Pertambangan - LO</t>
  </si>
  <si>
    <t>Bagi Hasil dari Pajak Bumi dan Bangunan Sektor Perhutanan - LO</t>
  </si>
  <si>
    <t>Bagi Hasil dari PPh Pasal 25 dan Pasal 29 WP Orang Pribadi Dalam Negeri dan PPh Pasal 21 - LO</t>
  </si>
  <si>
    <t>Bagi Hasil Cukai Hasil tembakau - LO</t>
  </si>
  <si>
    <t>Bagi Hasil dari Provisi Sumber Daya Hutan - LO</t>
  </si>
  <si>
    <t>Bagi Hasil dari Pungutan Pengusahaan Perikanan - LO</t>
  </si>
  <si>
    <t>Bagi Hasil dari Pungutan Hasil Perikanan - LO</t>
  </si>
  <si>
    <t>Bagi Hasil dari Pertambangan Minyak Bumi - LO</t>
  </si>
  <si>
    <t>Bagi Hasil dari Pertambangan Gas Bumi - LO</t>
  </si>
  <si>
    <t>Bagi Hasil dari Pertambangan Panas Bumi - LO</t>
  </si>
  <si>
    <t>Bagi Hasil dari Pertambangan Umum - LO</t>
  </si>
  <si>
    <t>Dana Alokasi Umum - LO</t>
  </si>
  <si>
    <t>Dana Alokasi Umum Tambahan - LO</t>
  </si>
  <si>
    <t>DAK Bidang Infrastruktur Jalan - LO</t>
  </si>
  <si>
    <t>DAK Bidang Infrastruktur Irigasi - LO</t>
  </si>
  <si>
    <t>DAK Bidang Infrastruktur Air Minum - LO</t>
  </si>
  <si>
    <t>DAK Bidang Infrastruktur Sanitasi- LO</t>
  </si>
  <si>
    <t>DAK Bidang Perumahan dan Kawasan Pemukiman - LO</t>
  </si>
  <si>
    <t>DAK Bidang Kesehatan - LO</t>
  </si>
  <si>
    <t>DAK Bidang Kelautan dan Perikanan - LO</t>
  </si>
  <si>
    <t>DAK Bidang Lingkungan Hidup - LO</t>
  </si>
  <si>
    <t>DAK Bidang Pertanian - LO</t>
  </si>
  <si>
    <t>DAK Bidang Pendidikan - LO</t>
  </si>
  <si>
    <t>DAK Bidang Kesehatan dan KB - LO</t>
  </si>
  <si>
    <t>Bantuan Operasional Penyelenggaraan Pendidikan Anak Usia Dini - LO</t>
  </si>
  <si>
    <t>Tunjangan Profesi Guru - LO</t>
  </si>
  <si>
    <t>Tambahan Penghasilan Guru - LO</t>
  </si>
  <si>
    <t>Bantuan Operasional Kesehatan - LO</t>
  </si>
  <si>
    <t>Bantuan Operasional KB - LO</t>
  </si>
  <si>
    <t>DAK Bidang Sentra Industri Kecil dan Menengah - LO</t>
  </si>
  <si>
    <t>Dana Pelayanan Administrasi Kependudukan - LO</t>
  </si>
  <si>
    <t>DAK Bidang Pasar - LO</t>
  </si>
  <si>
    <t>DAK Bidang Kesehatan dan KB (Penugasan) - LO</t>
  </si>
  <si>
    <t>DAK Bidang Pariwisata - LO</t>
  </si>
  <si>
    <t>Bantuan Operasional Penyelenggaraan Pendidikan Kesetaraan - LO</t>
  </si>
  <si>
    <t>Penyelenggaraan Museum - LO</t>
  </si>
  <si>
    <t>Pelayanan Kepariwisataan - LO</t>
  </si>
  <si>
    <t>Dana Insentif Daerah - LO</t>
  </si>
  <si>
    <t>Dana Desa - LO</t>
  </si>
  <si>
    <t>Pendapatan Bagi Hasil Pajak Kendaraan Bermotor - LO</t>
  </si>
  <si>
    <t>Pendapatan Bagi Hasil Bea Balik Nama Kendaraan Bermotor - LO</t>
  </si>
  <si>
    <t>Pendapatan Bagi Hasil Pajak Bahan Bakar Kendaraan Bermotor - LO</t>
  </si>
  <si>
    <t>Pendapatan Bagi Hasil Pajak Pengambilan dan Pemanfaatan Air Permukaan - LO</t>
  </si>
  <si>
    <t>Pendapatan Bagi Hasil Pajak Rokok - LO</t>
  </si>
  <si>
    <t>Bantuan Keuangan dari Pemerintah Daerah Provinsi …… - LO</t>
  </si>
  <si>
    <t>Pendapatan Hibah dari Pemerintah - LO</t>
  </si>
  <si>
    <t>Pendapatan Hibah Dana BOS SD Negeri - LO</t>
  </si>
  <si>
    <t>Pendapatan Hibah Dana BOS SMP Negeri - LO</t>
  </si>
  <si>
    <t>Pendapatan Hibah dari Pemerintah Daerah Lainnya - LO</t>
  </si>
  <si>
    <t>Pendapatan Hibah Dana BOS Afirmasi - LO</t>
  </si>
  <si>
    <t>Pendapatan Hibah Dana BOS Kinerja - LO</t>
  </si>
  <si>
    <t>Pendapatan Hibah dari Badan/Lembaga/Organisasi Swasta dalam Negeri - LO</t>
  </si>
  <si>
    <t>Pendapatan Hibah dari kelompok masyarakat - LO</t>
  </si>
  <si>
    <t>Pendapatan Hibah dari kelompok perorangan - LO</t>
  </si>
  <si>
    <t>Beban Iuran Jaminan Kesehatan - LO</t>
  </si>
  <si>
    <t>Beban Tambahan Penghasilan Berdasarkan Beban Kerja - LO</t>
  </si>
  <si>
    <t>Beban Penyusutan Jalan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</si>
</sst>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(* #,##0_);_(* \(#,##0\);_(* &quot;-&quot;_);_(@_)"/>
    <numFmt numFmtId="43" formatCode="_(* #,##0.00_);_(* \(#,##0.00\);_(* &quot;-&quot;??_);_(@_)"/>
    <numFmt numFmtId="164" formatCode="_(* #,##0.00_);_(* \(#,##0.00\);_(* &quot;-&quot;_);_(@_)"/>
    <numFmt numFmtId="165" formatCode="_(* #,##0_);_(* \(#,##0\);_(* &quot;-&quot;??_);_(@_)"/>
    <numFmt numFmtId="167" formatCode="_-* #,##0.00_-;\-* #,##0.00_-;_-* &quot;-&quot;??_-;_-@_-"/>
  </numFmts>
  <fonts count="15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8"/>
      <color theme="1"/>
      <name val="Tahoma"/>
      <family val="2"/>
    </font>
    <font>
      <b/>
      <sz val="8"/>
      <color indexed="8"/>
      <name val="Tahoma"/>
      <family val="2"/>
    </font>
    <font>
      <b/>
      <sz val="8"/>
      <color theme="1"/>
      <name val="Tahoma"/>
      <family val="2"/>
    </font>
    <font>
      <sz val="10"/>
      <color indexed="8"/>
      <name val="Arial"/>
      <family val="2"/>
    </font>
    <font>
      <sz val="8"/>
      <color indexed="8"/>
      <name val="Tahoma"/>
      <family val="2"/>
    </font>
    <font>
      <sz val="8"/>
      <name val="Tahoma"/>
      <family val="2"/>
    </font>
    <font>
      <sz val="8"/>
      <color rgb="FF000000"/>
      <name val="Tahoma"/>
      <family val="2"/>
    </font>
    <font>
      <sz val="11"/>
      <color theme="1"/>
      <name val="Calibri"/>
      <family val="2"/>
      <scheme val="minor"/>
    </font>
    <font>
      <b/>
      <sz val="8"/>
      <color theme="1"/>
      <name val="Times New Roman"/>
      <family val="1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1" fontId="2" fillId="0" borderId="0" applyFont="0" applyFill="0" applyBorder="0" applyAlignment="0" applyProtection="0"/>
    <xf numFmtId="0" fontId="8" fillId="0" borderId="0">
      <alignment vertical="top"/>
    </xf>
    <xf numFmtId="0" fontId="12" fillId="0" borderId="0"/>
    <xf numFmtId="43" fontId="2" fillId="0" borderId="0" applyFont="0" applyFill="0" applyBorder="0" applyAlignment="0" applyProtection="0"/>
    <xf numFmtId="167" fontId="1" fillId="0" borderId="0" applyFont="0" applyFill="0" applyBorder="0" applyAlignment="0" applyProtection="0"/>
  </cellStyleXfs>
  <cellXfs count="62">
    <xf numFmtId="0" fontId="0" fillId="0" borderId="0" xfId="0"/>
    <xf numFmtId="0" fontId="5" fillId="0" borderId="5" xfId="0" applyFont="1" applyFill="1" applyBorder="1" applyAlignment="1">
      <alignment vertical="center"/>
    </xf>
    <xf numFmtId="164" fontId="5" fillId="0" borderId="5" xfId="1" applyNumberFormat="1" applyFont="1" applyFill="1" applyBorder="1" applyAlignment="1">
      <alignment horizontal="right" vertical="center"/>
    </xf>
    <xf numFmtId="0" fontId="7" fillId="0" borderId="5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vertical="center"/>
    </xf>
    <xf numFmtId="0" fontId="6" fillId="0" borderId="5" xfId="0" applyFont="1" applyFill="1" applyBorder="1" applyAlignment="1">
      <alignment horizontal="left" vertical="center"/>
    </xf>
    <xf numFmtId="164" fontId="7" fillId="0" borderId="5" xfId="1" applyNumberFormat="1" applyFont="1" applyFill="1" applyBorder="1" applyAlignment="1">
      <alignment horizontal="right" vertical="center"/>
    </xf>
    <xf numFmtId="164" fontId="6" fillId="0" borderId="5" xfId="1" applyNumberFormat="1" applyFont="1" applyFill="1" applyBorder="1" applyAlignment="1">
      <alignment horizontal="right" vertical="center"/>
    </xf>
    <xf numFmtId="164" fontId="9" fillId="0" borderId="5" xfId="1" applyNumberFormat="1" applyFont="1" applyFill="1" applyBorder="1" applyAlignment="1">
      <alignment horizontal="right" vertical="center"/>
    </xf>
    <xf numFmtId="43" fontId="7" fillId="0" borderId="4" xfId="4" applyFont="1" applyFill="1" applyBorder="1" applyAlignment="1">
      <alignment vertical="center"/>
    </xf>
    <xf numFmtId="43" fontId="5" fillId="0" borderId="4" xfId="4" applyFont="1" applyFill="1" applyBorder="1" applyAlignment="1">
      <alignment vertical="center"/>
    </xf>
    <xf numFmtId="43" fontId="6" fillId="0" borderId="4" xfId="4" applyFont="1" applyFill="1" applyBorder="1" applyAlignment="1">
      <alignment horizontal="right" vertical="center"/>
    </xf>
    <xf numFmtId="43" fontId="7" fillId="0" borderId="9" xfId="4" applyFont="1" applyFill="1" applyBorder="1" applyAlignment="1">
      <alignment vertical="center"/>
    </xf>
    <xf numFmtId="43" fontId="6" fillId="0" borderId="9" xfId="4" applyFont="1" applyFill="1" applyBorder="1" applyAlignment="1">
      <alignment horizontal="left" vertical="center"/>
    </xf>
    <xf numFmtId="43" fontId="6" fillId="0" borderId="10" xfId="4" applyFont="1" applyFill="1" applyBorder="1" applyAlignment="1">
      <alignment horizontal="left" vertical="center"/>
    </xf>
    <xf numFmtId="43" fontId="5" fillId="0" borderId="9" xfId="4" applyFont="1" applyFill="1" applyBorder="1" applyAlignment="1">
      <alignment vertical="center"/>
    </xf>
    <xf numFmtId="43" fontId="9" fillId="0" borderId="10" xfId="4" applyFont="1" applyFill="1" applyBorder="1" applyAlignment="1">
      <alignment horizontal="left" vertical="center"/>
    </xf>
    <xf numFmtId="43" fontId="6" fillId="0" borderId="10" xfId="4" applyFont="1" applyFill="1" applyBorder="1" applyAlignment="1">
      <alignment horizontal="right" vertical="center"/>
    </xf>
    <xf numFmtId="43" fontId="6" fillId="0" borderId="9" xfId="4" applyFont="1" applyFill="1" applyBorder="1" applyAlignment="1">
      <alignment horizontal="right" vertical="center"/>
    </xf>
    <xf numFmtId="41" fontId="3" fillId="0" borderId="0" xfId="1" applyFont="1" applyFill="1" applyAlignment="1">
      <alignment vertical="center"/>
    </xf>
    <xf numFmtId="0" fontId="3" fillId="0" borderId="0" xfId="0" applyFont="1" applyFill="1" applyAlignment="1">
      <alignment vertical="center"/>
    </xf>
    <xf numFmtId="41" fontId="0" fillId="0" borderId="0" xfId="1" applyFont="1" applyFill="1" applyAlignment="1">
      <alignment vertical="center"/>
    </xf>
    <xf numFmtId="0" fontId="0" fillId="0" borderId="0" xfId="0" applyFill="1" applyAlignment="1">
      <alignment vertical="center"/>
    </xf>
    <xf numFmtId="43" fontId="6" fillId="0" borderId="0" xfId="4" applyFont="1" applyFill="1" applyBorder="1" applyAlignment="1">
      <alignment horizontal="left" vertical="center"/>
    </xf>
    <xf numFmtId="43" fontId="6" fillId="0" borderId="4" xfId="4" applyFont="1" applyFill="1" applyBorder="1" applyAlignment="1">
      <alignment vertical="center"/>
    </xf>
    <xf numFmtId="43" fontId="6" fillId="0" borderId="9" xfId="4" applyFont="1" applyFill="1" applyBorder="1" applyAlignment="1">
      <alignment vertical="center"/>
    </xf>
    <xf numFmtId="43" fontId="6" fillId="0" borderId="10" xfId="4" applyFont="1" applyFill="1" applyBorder="1" applyAlignment="1">
      <alignment vertical="center"/>
    </xf>
    <xf numFmtId="0" fontId="0" fillId="0" borderId="5" xfId="0" applyFill="1" applyBorder="1" applyAlignment="1">
      <alignment vertical="center"/>
    </xf>
    <xf numFmtId="43" fontId="6" fillId="0" borderId="4" xfId="4" applyFont="1" applyFill="1" applyBorder="1" applyAlignment="1">
      <alignment horizontal="left" vertical="center"/>
    </xf>
    <xf numFmtId="0" fontId="9" fillId="0" borderId="5" xfId="2" applyFont="1" applyFill="1" applyBorder="1" applyAlignment="1">
      <alignment horizontal="left" vertical="center"/>
    </xf>
    <xf numFmtId="43" fontId="9" fillId="0" borderId="9" xfId="4" applyFont="1" applyFill="1" applyBorder="1" applyAlignment="1">
      <alignment horizontal="left" vertical="center"/>
    </xf>
    <xf numFmtId="165" fontId="0" fillId="0" borderId="0" xfId="4" applyNumberFormat="1" applyFont="1" applyFill="1" applyAlignment="1">
      <alignment vertical="center"/>
    </xf>
    <xf numFmtId="164" fontId="10" fillId="0" borderId="5" xfId="1" applyNumberFormat="1" applyFont="1" applyFill="1" applyBorder="1" applyAlignment="1">
      <alignment horizontal="right" vertical="center"/>
    </xf>
    <xf numFmtId="41" fontId="5" fillId="0" borderId="0" xfId="1" applyFont="1" applyFill="1" applyAlignment="1">
      <alignment vertical="center"/>
    </xf>
    <xf numFmtId="0" fontId="6" fillId="0" borderId="0" xfId="2" applyFont="1" applyFill="1" applyAlignment="1">
      <alignment vertical="center"/>
    </xf>
    <xf numFmtId="43" fontId="6" fillId="0" borderId="0" xfId="4" applyFont="1" applyFill="1" applyBorder="1" applyAlignment="1">
      <alignment vertical="center"/>
    </xf>
    <xf numFmtId="43" fontId="9" fillId="0" borderId="10" xfId="4" applyFont="1" applyFill="1" applyBorder="1" applyAlignment="1">
      <alignment vertical="center"/>
    </xf>
    <xf numFmtId="164" fontId="11" fillId="0" borderId="5" xfId="1" applyNumberFormat="1" applyFont="1" applyFill="1" applyBorder="1" applyAlignment="1">
      <alignment horizontal="right" vertical="center"/>
    </xf>
    <xf numFmtId="0" fontId="6" fillId="0" borderId="5" xfId="2" applyFont="1" applyFill="1" applyBorder="1" applyAlignment="1">
      <alignment horizontal="left" vertical="center"/>
    </xf>
    <xf numFmtId="43" fontId="0" fillId="0" borderId="0" xfId="4" applyFont="1" applyFill="1" applyAlignment="1">
      <alignment vertical="center"/>
    </xf>
    <xf numFmtId="43" fontId="5" fillId="0" borderId="10" xfId="4" applyFont="1" applyFill="1" applyBorder="1" applyAlignment="1">
      <alignment vertical="center"/>
    </xf>
    <xf numFmtId="0" fontId="5" fillId="0" borderId="5" xfId="0" applyFont="1" applyFill="1" applyBorder="1" applyAlignment="1">
      <alignment horizontal="left" vertical="center"/>
    </xf>
    <xf numFmtId="43" fontId="3" fillId="0" borderId="0" xfId="4" applyFont="1" applyFill="1" applyAlignment="1">
      <alignment vertical="center"/>
    </xf>
    <xf numFmtId="43" fontId="11" fillId="0" borderId="9" xfId="4" applyFont="1" applyFill="1" applyBorder="1" applyAlignment="1">
      <alignment vertical="center"/>
    </xf>
    <xf numFmtId="43" fontId="11" fillId="0" borderId="10" xfId="4" applyFont="1" applyFill="1" applyBorder="1" applyAlignment="1">
      <alignment vertical="center"/>
    </xf>
    <xf numFmtId="43" fontId="9" fillId="0" borderId="9" xfId="4" applyFont="1" applyFill="1" applyBorder="1" applyAlignment="1">
      <alignment vertical="center"/>
    </xf>
    <xf numFmtId="43" fontId="11" fillId="0" borderId="10" xfId="4" applyFont="1" applyFill="1" applyBorder="1" applyAlignment="1">
      <alignment horizontal="left" vertical="center"/>
    </xf>
    <xf numFmtId="43" fontId="3" fillId="0" borderId="0" xfId="4" applyFont="1" applyFill="1" applyBorder="1" applyAlignment="1">
      <alignment vertical="center"/>
    </xf>
    <xf numFmtId="43" fontId="0" fillId="0" borderId="0" xfId="4" applyFont="1" applyFill="1" applyBorder="1" applyAlignment="1">
      <alignment vertical="center"/>
    </xf>
    <xf numFmtId="164" fontId="13" fillId="0" borderId="0" xfId="3" applyNumberFormat="1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43" fontId="4" fillId="0" borderId="2" xfId="4" applyFont="1" applyFill="1" applyBorder="1" applyAlignment="1">
      <alignment horizontal="center" vertical="center" wrapText="1"/>
    </xf>
    <xf numFmtId="43" fontId="4" fillId="0" borderId="3" xfId="4" applyFont="1" applyFill="1" applyBorder="1" applyAlignment="1">
      <alignment horizontal="center" vertical="center" wrapText="1"/>
    </xf>
    <xf numFmtId="43" fontId="4" fillId="0" borderId="11" xfId="4" applyFont="1" applyFill="1" applyBorder="1" applyAlignment="1">
      <alignment horizontal="center" vertical="center" wrapText="1"/>
    </xf>
    <xf numFmtId="43" fontId="4" fillId="0" borderId="7" xfId="4" applyFont="1" applyFill="1" applyBorder="1" applyAlignment="1">
      <alignment horizontal="center" vertical="center" wrapText="1"/>
    </xf>
    <xf numFmtId="43" fontId="4" fillId="0" borderId="8" xfId="4" applyFont="1" applyFill="1" applyBorder="1" applyAlignment="1">
      <alignment horizontal="center" vertical="center" wrapText="1"/>
    </xf>
    <xf numFmtId="43" fontId="4" fillId="0" borderId="12" xfId="4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165" fontId="5" fillId="0" borderId="0" xfId="4" applyNumberFormat="1" applyFont="1" applyFill="1" applyAlignment="1">
      <alignment vertical="center"/>
    </xf>
    <xf numFmtId="165" fontId="3" fillId="0" borderId="0" xfId="4" applyNumberFormat="1" applyFont="1" applyFill="1" applyAlignment="1">
      <alignment vertical="center"/>
    </xf>
  </cellXfs>
  <cellStyles count="6">
    <cellStyle name="Comma" xfId="4" builtinId="3"/>
    <cellStyle name="Comma [0]" xfId="1" builtinId="6"/>
    <cellStyle name="Koma 2" xfId="5" xr:uid="{E4BC528C-6521-48BC-9F1F-00EF0F3684BE}"/>
    <cellStyle name="Normal" xfId="0" builtinId="0"/>
    <cellStyle name="Normal 15" xfId="2" xr:uid="{00000000-0005-0000-0000-000002000000}"/>
    <cellStyle name="Normal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11"/>
  <sheetViews>
    <sheetView showGridLines="0" tabSelected="1" topLeftCell="A488" zoomScaleNormal="100" workbookViewId="0">
      <selection activeCell="I431" sqref="I431"/>
    </sheetView>
  </sheetViews>
  <sheetFormatPr defaultRowHeight="15" x14ac:dyDescent="0.25"/>
  <cols>
    <col min="1" max="1" width="13.28515625" style="22" customWidth="1"/>
    <col min="2" max="2" width="2.42578125" style="39" customWidth="1"/>
    <col min="3" max="5" width="2.42578125" style="48" customWidth="1"/>
    <col min="6" max="6" width="55.42578125" style="39" customWidth="1"/>
    <col min="7" max="8" width="20.85546875" style="22" customWidth="1"/>
    <col min="9" max="9" width="19.42578125" style="31" customWidth="1"/>
    <col min="10" max="10" width="19" style="31" bestFit="1" customWidth="1"/>
    <col min="11" max="16384" width="9.140625" style="22"/>
  </cols>
  <sheetData>
    <row r="1" spans="1:10" s="21" customFormat="1" x14ac:dyDescent="0.25">
      <c r="A1" s="50" t="s">
        <v>0</v>
      </c>
      <c r="B1" s="50"/>
      <c r="C1" s="50"/>
      <c r="D1" s="50"/>
      <c r="E1" s="50"/>
      <c r="F1" s="50"/>
      <c r="G1" s="50"/>
      <c r="H1" s="50"/>
      <c r="I1" s="31"/>
      <c r="J1" s="31"/>
    </row>
    <row r="2" spans="1:10" s="21" customFormat="1" x14ac:dyDescent="0.25">
      <c r="A2" s="50" t="s">
        <v>1</v>
      </c>
      <c r="B2" s="50"/>
      <c r="C2" s="50"/>
      <c r="D2" s="50"/>
      <c r="E2" s="50"/>
      <c r="F2" s="50"/>
      <c r="G2" s="50"/>
      <c r="H2" s="50"/>
      <c r="I2" s="31"/>
      <c r="J2" s="31"/>
    </row>
    <row r="3" spans="1:10" s="21" customFormat="1" x14ac:dyDescent="0.25">
      <c r="A3" s="50" t="s">
        <v>840</v>
      </c>
      <c r="B3" s="50"/>
      <c r="C3" s="50"/>
      <c r="D3" s="50"/>
      <c r="E3" s="50"/>
      <c r="F3" s="50"/>
      <c r="G3" s="50"/>
      <c r="H3" s="50"/>
      <c r="I3" s="31"/>
      <c r="J3" s="31"/>
    </row>
    <row r="5" spans="1:10" s="21" customFormat="1" ht="15" customHeight="1" x14ac:dyDescent="0.25">
      <c r="A5" s="51" t="s">
        <v>2</v>
      </c>
      <c r="B5" s="53" t="s">
        <v>3</v>
      </c>
      <c r="C5" s="54"/>
      <c r="D5" s="54"/>
      <c r="E5" s="54"/>
      <c r="F5" s="55"/>
      <c r="G5" s="51" t="s">
        <v>841</v>
      </c>
      <c r="H5" s="51" t="s">
        <v>842</v>
      </c>
      <c r="I5" s="31"/>
      <c r="J5" s="31"/>
    </row>
    <row r="6" spans="1:10" s="21" customFormat="1" x14ac:dyDescent="0.25">
      <c r="A6" s="52"/>
      <c r="B6" s="56"/>
      <c r="C6" s="57"/>
      <c r="D6" s="57"/>
      <c r="E6" s="57"/>
      <c r="F6" s="58"/>
      <c r="G6" s="59"/>
      <c r="H6" s="59"/>
      <c r="I6" s="31"/>
      <c r="J6" s="31"/>
    </row>
    <row r="7" spans="1:10" s="21" customFormat="1" ht="15" customHeight="1" x14ac:dyDescent="0.25">
      <c r="A7" s="1"/>
      <c r="B7" s="24" t="s">
        <v>4</v>
      </c>
      <c r="C7" s="25"/>
      <c r="D7" s="25"/>
      <c r="E7" s="25"/>
      <c r="F7" s="26"/>
      <c r="G7" s="5"/>
      <c r="H7" s="27"/>
      <c r="I7" s="31"/>
      <c r="J7" s="31"/>
    </row>
    <row r="8" spans="1:10" s="21" customFormat="1" ht="15" customHeight="1" x14ac:dyDescent="0.25">
      <c r="A8" s="3">
        <v>8</v>
      </c>
      <c r="B8" s="24" t="s">
        <v>5</v>
      </c>
      <c r="C8" s="25"/>
      <c r="D8" s="25"/>
      <c r="E8" s="25"/>
      <c r="F8" s="26"/>
      <c r="G8" s="7">
        <f>G9+G103+G153</f>
        <v>1719603208372.1599</v>
      </c>
      <c r="H8" s="7">
        <f>H9+H103+H153</f>
        <v>1874134032333.77</v>
      </c>
      <c r="I8" s="31"/>
      <c r="J8" s="31"/>
    </row>
    <row r="9" spans="1:10" s="21" customFormat="1" ht="15" customHeight="1" x14ac:dyDescent="0.25">
      <c r="A9" s="4" t="s">
        <v>6</v>
      </c>
      <c r="B9" s="28"/>
      <c r="C9" s="25" t="s">
        <v>7</v>
      </c>
      <c r="D9" s="25"/>
      <c r="E9" s="25"/>
      <c r="F9" s="26"/>
      <c r="G9" s="7">
        <f>G10+G34+G53+G62</f>
        <v>294424043699.21997</v>
      </c>
      <c r="H9" s="7">
        <f>H10+H34+H53+H62</f>
        <v>326640831949.27002</v>
      </c>
      <c r="I9" s="31"/>
      <c r="J9" s="31"/>
    </row>
    <row r="10" spans="1:10" s="21" customFormat="1" ht="15" customHeight="1" x14ac:dyDescent="0.25">
      <c r="A10" s="4" t="s">
        <v>8</v>
      </c>
      <c r="B10" s="28"/>
      <c r="C10" s="13"/>
      <c r="D10" s="25" t="s">
        <v>9</v>
      </c>
      <c r="E10" s="25"/>
      <c r="F10" s="26"/>
      <c r="G10" s="7">
        <f>SUM(G11:G33)</f>
        <v>59293528090.540001</v>
      </c>
      <c r="H10" s="7">
        <f>SUM(H11:H33)</f>
        <v>62231752034.440002</v>
      </c>
      <c r="I10" s="31"/>
      <c r="J10" s="31"/>
    </row>
    <row r="11" spans="1:10" s="21" customFormat="1" x14ac:dyDescent="0.25">
      <c r="A11" s="29" t="s">
        <v>10</v>
      </c>
      <c r="B11" s="10"/>
      <c r="C11" s="15"/>
      <c r="D11" s="30"/>
      <c r="E11" s="30"/>
      <c r="F11" s="16" t="s">
        <v>843</v>
      </c>
      <c r="G11" s="8">
        <v>243871159</v>
      </c>
      <c r="H11" s="8">
        <v>191186623</v>
      </c>
      <c r="I11" s="31"/>
      <c r="J11" s="31"/>
    </row>
    <row r="12" spans="1:10" s="21" customFormat="1" x14ac:dyDescent="0.25">
      <c r="A12" s="29" t="s">
        <v>11</v>
      </c>
      <c r="B12" s="10"/>
      <c r="C12" s="15"/>
      <c r="D12" s="30"/>
      <c r="E12" s="30"/>
      <c r="F12" s="16" t="s">
        <v>844</v>
      </c>
      <c r="G12" s="8">
        <v>182588759</v>
      </c>
      <c r="H12" s="8">
        <v>224369734</v>
      </c>
      <c r="I12" s="31"/>
      <c r="J12" s="31"/>
    </row>
    <row r="13" spans="1:10" s="21" customFormat="1" x14ac:dyDescent="0.25">
      <c r="A13" s="29" t="s">
        <v>12</v>
      </c>
      <c r="B13" s="10"/>
      <c r="C13" s="15"/>
      <c r="D13" s="30"/>
      <c r="E13" s="30"/>
      <c r="F13" s="16" t="s">
        <v>845</v>
      </c>
      <c r="G13" s="8">
        <v>7409250</v>
      </c>
      <c r="H13" s="8">
        <v>7275400</v>
      </c>
      <c r="I13" s="31"/>
      <c r="J13" s="31"/>
    </row>
    <row r="14" spans="1:10" s="21" customFormat="1" x14ac:dyDescent="0.25">
      <c r="A14" s="29" t="s">
        <v>13</v>
      </c>
      <c r="B14" s="10"/>
      <c r="C14" s="15"/>
      <c r="D14" s="30"/>
      <c r="E14" s="30"/>
      <c r="F14" s="16" t="s">
        <v>846</v>
      </c>
      <c r="G14" s="8">
        <v>1079278123</v>
      </c>
      <c r="H14" s="8">
        <v>1127765009</v>
      </c>
      <c r="I14" s="31"/>
      <c r="J14" s="31"/>
    </row>
    <row r="15" spans="1:10" s="21" customFormat="1" x14ac:dyDescent="0.25">
      <c r="A15" s="29" t="s">
        <v>14</v>
      </c>
      <c r="B15" s="10"/>
      <c r="C15" s="15"/>
      <c r="D15" s="30"/>
      <c r="E15" s="30"/>
      <c r="F15" s="16" t="s">
        <v>847</v>
      </c>
      <c r="G15" s="8">
        <v>53555500</v>
      </c>
      <c r="H15" s="8">
        <v>93646000</v>
      </c>
      <c r="I15" s="31"/>
      <c r="J15" s="31"/>
    </row>
    <row r="16" spans="1:10" s="21" customFormat="1" x14ac:dyDescent="0.25">
      <c r="A16" s="29" t="s">
        <v>15</v>
      </c>
      <c r="B16" s="10"/>
      <c r="C16" s="15"/>
      <c r="D16" s="30"/>
      <c r="E16" s="30"/>
      <c r="F16" s="16" t="s">
        <v>848</v>
      </c>
      <c r="G16" s="8">
        <v>75311000</v>
      </c>
      <c r="H16" s="8">
        <v>184815409</v>
      </c>
      <c r="I16" s="31"/>
      <c r="J16" s="31"/>
    </row>
    <row r="17" spans="1:10" s="21" customFormat="1" x14ac:dyDescent="0.25">
      <c r="A17" s="29" t="s">
        <v>16</v>
      </c>
      <c r="B17" s="10"/>
      <c r="C17" s="15"/>
      <c r="D17" s="30"/>
      <c r="E17" s="30"/>
      <c r="F17" s="16" t="s">
        <v>849</v>
      </c>
      <c r="G17" s="8">
        <v>3438121655</v>
      </c>
      <c r="H17" s="8">
        <v>3985546039</v>
      </c>
      <c r="I17" s="31"/>
      <c r="J17" s="31"/>
    </row>
    <row r="18" spans="1:10" s="21" customFormat="1" x14ac:dyDescent="0.25">
      <c r="A18" s="29" t="s">
        <v>17</v>
      </c>
      <c r="B18" s="10"/>
      <c r="C18" s="15"/>
      <c r="D18" s="30"/>
      <c r="E18" s="30"/>
      <c r="F18" s="16" t="s">
        <v>850</v>
      </c>
      <c r="G18" s="8">
        <v>15458584</v>
      </c>
      <c r="H18" s="8">
        <v>30092462</v>
      </c>
      <c r="I18" s="31"/>
      <c r="J18" s="31"/>
    </row>
    <row r="19" spans="1:10" s="21" customFormat="1" x14ac:dyDescent="0.25">
      <c r="A19" s="29" t="s">
        <v>18</v>
      </c>
      <c r="B19" s="10"/>
      <c r="C19" s="15"/>
      <c r="D19" s="30"/>
      <c r="E19" s="30"/>
      <c r="F19" s="16" t="s">
        <v>851</v>
      </c>
      <c r="G19" s="8">
        <v>0</v>
      </c>
      <c r="H19" s="8">
        <v>7283131</v>
      </c>
      <c r="I19" s="31"/>
      <c r="J19" s="31"/>
    </row>
    <row r="20" spans="1:10" s="21" customFormat="1" x14ac:dyDescent="0.25">
      <c r="A20" s="29" t="s">
        <v>19</v>
      </c>
      <c r="B20" s="10"/>
      <c r="C20" s="15"/>
      <c r="D20" s="30"/>
      <c r="E20" s="30"/>
      <c r="F20" s="16" t="s">
        <v>852</v>
      </c>
      <c r="G20" s="8">
        <v>2065990045</v>
      </c>
      <c r="H20" s="8">
        <v>4065341141</v>
      </c>
      <c r="I20" s="31"/>
      <c r="J20" s="31"/>
    </row>
    <row r="21" spans="1:10" s="21" customFormat="1" x14ac:dyDescent="0.25">
      <c r="A21" s="29" t="s">
        <v>20</v>
      </c>
      <c r="B21" s="10"/>
      <c r="C21" s="15"/>
      <c r="D21" s="30"/>
      <c r="E21" s="30"/>
      <c r="F21" s="16" t="s">
        <v>853</v>
      </c>
      <c r="G21" s="8">
        <v>0</v>
      </c>
      <c r="H21" s="8">
        <v>2550000</v>
      </c>
      <c r="I21" s="31"/>
      <c r="J21" s="31"/>
    </row>
    <row r="22" spans="1:10" s="21" customFormat="1" x14ac:dyDescent="0.25">
      <c r="A22" s="29" t="s">
        <v>21</v>
      </c>
      <c r="B22" s="10"/>
      <c r="C22" s="15"/>
      <c r="D22" s="30"/>
      <c r="E22" s="30"/>
      <c r="F22" s="16" t="s">
        <v>854</v>
      </c>
      <c r="G22" s="8">
        <v>627537020.98000002</v>
      </c>
      <c r="H22" s="8">
        <v>864327369.57000005</v>
      </c>
      <c r="I22" s="31"/>
      <c r="J22" s="31"/>
    </row>
    <row r="23" spans="1:10" s="21" customFormat="1" x14ac:dyDescent="0.25">
      <c r="A23" s="29" t="s">
        <v>22</v>
      </c>
      <c r="B23" s="10"/>
      <c r="C23" s="15"/>
      <c r="D23" s="30"/>
      <c r="E23" s="30"/>
      <c r="F23" s="16" t="s">
        <v>855</v>
      </c>
      <c r="G23" s="8">
        <v>118136956.56</v>
      </c>
      <c r="H23" s="8">
        <v>2572638.87</v>
      </c>
      <c r="I23" s="31"/>
      <c r="J23" s="31"/>
    </row>
    <row r="24" spans="1:10" s="21" customFormat="1" x14ac:dyDescent="0.25">
      <c r="A24" s="29" t="s">
        <v>23</v>
      </c>
      <c r="B24" s="10"/>
      <c r="C24" s="15"/>
      <c r="D24" s="30"/>
      <c r="E24" s="30"/>
      <c r="F24" s="16" t="s">
        <v>856</v>
      </c>
      <c r="G24" s="8">
        <v>1665283</v>
      </c>
      <c r="H24" s="8">
        <v>0</v>
      </c>
      <c r="I24" s="31"/>
      <c r="J24" s="31"/>
    </row>
    <row r="25" spans="1:10" s="21" customFormat="1" x14ac:dyDescent="0.25">
      <c r="A25" s="29" t="s">
        <v>24</v>
      </c>
      <c r="B25" s="10"/>
      <c r="C25" s="15"/>
      <c r="D25" s="30"/>
      <c r="E25" s="30"/>
      <c r="F25" s="16" t="s">
        <v>857</v>
      </c>
      <c r="G25" s="8">
        <v>3263592</v>
      </c>
      <c r="H25" s="8">
        <v>0</v>
      </c>
      <c r="I25" s="31"/>
      <c r="J25" s="31"/>
    </row>
    <row r="26" spans="1:10" s="21" customFormat="1" x14ac:dyDescent="0.25">
      <c r="A26" s="29" t="s">
        <v>25</v>
      </c>
      <c r="B26" s="10"/>
      <c r="C26" s="15"/>
      <c r="D26" s="30"/>
      <c r="E26" s="30"/>
      <c r="F26" s="16" t="s">
        <v>858</v>
      </c>
      <c r="G26" s="8">
        <v>2064000</v>
      </c>
      <c r="H26" s="8">
        <v>0</v>
      </c>
      <c r="I26" s="31"/>
      <c r="J26" s="31"/>
    </row>
    <row r="27" spans="1:10" s="21" customFormat="1" x14ac:dyDescent="0.25">
      <c r="A27" s="29" t="s">
        <v>26</v>
      </c>
      <c r="B27" s="10"/>
      <c r="C27" s="15"/>
      <c r="D27" s="30"/>
      <c r="E27" s="30"/>
      <c r="F27" s="16" t="s">
        <v>859</v>
      </c>
      <c r="G27" s="8">
        <v>20724090463</v>
      </c>
      <c r="H27" s="8">
        <v>22721003244</v>
      </c>
      <c r="I27" s="31"/>
      <c r="J27" s="31"/>
    </row>
    <row r="28" spans="1:10" s="21" customFormat="1" x14ac:dyDescent="0.25">
      <c r="A28" s="29" t="s">
        <v>27</v>
      </c>
      <c r="B28" s="10"/>
      <c r="C28" s="15"/>
      <c r="D28" s="30"/>
      <c r="E28" s="30"/>
      <c r="F28" s="16" t="s">
        <v>860</v>
      </c>
      <c r="G28" s="8">
        <v>79470763</v>
      </c>
      <c r="H28" s="8">
        <v>115691131</v>
      </c>
      <c r="I28" s="31"/>
      <c r="J28" s="31"/>
    </row>
    <row r="29" spans="1:10" s="21" customFormat="1" ht="15" customHeight="1" x14ac:dyDescent="0.25">
      <c r="A29" s="29" t="s">
        <v>28</v>
      </c>
      <c r="B29" s="10"/>
      <c r="C29" s="15"/>
      <c r="D29" s="30"/>
      <c r="E29" s="30"/>
      <c r="F29" s="16" t="s">
        <v>861</v>
      </c>
      <c r="G29" s="8">
        <v>611490440</v>
      </c>
      <c r="H29" s="8">
        <v>575559940</v>
      </c>
      <c r="I29" s="31"/>
      <c r="J29" s="31"/>
    </row>
    <row r="30" spans="1:10" s="21" customFormat="1" ht="15" customHeight="1" x14ac:dyDescent="0.25">
      <c r="A30" s="1" t="s">
        <v>29</v>
      </c>
      <c r="B30" s="10"/>
      <c r="C30" s="15"/>
      <c r="D30" s="30"/>
      <c r="E30" s="30"/>
      <c r="F30" s="16" t="s">
        <v>862</v>
      </c>
      <c r="G30" s="8">
        <v>556587579</v>
      </c>
      <c r="H30" s="2">
        <v>1278419930</v>
      </c>
      <c r="I30" s="31"/>
      <c r="J30" s="31"/>
    </row>
    <row r="31" spans="1:10" s="21" customFormat="1" ht="15" customHeight="1" x14ac:dyDescent="0.25">
      <c r="A31" s="1" t="s">
        <v>30</v>
      </c>
      <c r="B31" s="10"/>
      <c r="C31" s="15"/>
      <c r="D31" s="30"/>
      <c r="E31" s="30"/>
      <c r="F31" s="16" t="s">
        <v>863</v>
      </c>
      <c r="G31" s="8">
        <v>5051976</v>
      </c>
      <c r="H31" s="2">
        <v>0</v>
      </c>
      <c r="I31" s="31"/>
      <c r="J31" s="31"/>
    </row>
    <row r="32" spans="1:10" s="21" customFormat="1" ht="15" customHeight="1" x14ac:dyDescent="0.25">
      <c r="A32" s="1" t="s">
        <v>31</v>
      </c>
      <c r="B32" s="10"/>
      <c r="C32" s="15"/>
      <c r="D32" s="30"/>
      <c r="E32" s="30"/>
      <c r="F32" s="16" t="s">
        <v>864</v>
      </c>
      <c r="G32" s="8">
        <v>20768159126</v>
      </c>
      <c r="H32" s="2">
        <v>19689592226</v>
      </c>
      <c r="I32" s="31"/>
      <c r="J32" s="31"/>
    </row>
    <row r="33" spans="1:10" s="21" customFormat="1" ht="15" customHeight="1" x14ac:dyDescent="0.25">
      <c r="A33" s="1" t="s">
        <v>32</v>
      </c>
      <c r="B33" s="10"/>
      <c r="C33" s="15"/>
      <c r="D33" s="30"/>
      <c r="E33" s="30"/>
      <c r="F33" s="16" t="s">
        <v>865</v>
      </c>
      <c r="G33" s="8">
        <v>8634426816</v>
      </c>
      <c r="H33" s="2">
        <v>7064714607</v>
      </c>
      <c r="I33" s="31"/>
      <c r="J33" s="31"/>
    </row>
    <row r="34" spans="1:10" s="21" customFormat="1" ht="15" customHeight="1" x14ac:dyDescent="0.25">
      <c r="A34" s="4" t="s">
        <v>33</v>
      </c>
      <c r="B34" s="10"/>
      <c r="C34" s="15"/>
      <c r="D34" s="25" t="s">
        <v>34</v>
      </c>
      <c r="E34" s="25"/>
      <c r="F34" s="26"/>
      <c r="G34" s="7">
        <f>SUM(G35:G52)</f>
        <v>11862677734.299999</v>
      </c>
      <c r="H34" s="7">
        <f>SUM(H35:H52)</f>
        <v>12939999416.349998</v>
      </c>
      <c r="I34" s="31"/>
      <c r="J34" s="31"/>
    </row>
    <row r="35" spans="1:10" s="21" customFormat="1" x14ac:dyDescent="0.25">
      <c r="A35" s="29" t="s">
        <v>35</v>
      </c>
      <c r="B35" s="10"/>
      <c r="C35" s="15"/>
      <c r="D35" s="13"/>
      <c r="E35" s="13"/>
      <c r="F35" s="16" t="s">
        <v>866</v>
      </c>
      <c r="G35" s="8">
        <v>0</v>
      </c>
      <c r="H35" s="8">
        <v>0</v>
      </c>
      <c r="I35" s="31"/>
      <c r="J35" s="31"/>
    </row>
    <row r="36" spans="1:10" s="21" customFormat="1" x14ac:dyDescent="0.25">
      <c r="A36" s="29" t="s">
        <v>36</v>
      </c>
      <c r="B36" s="10"/>
      <c r="C36" s="15"/>
      <c r="D36" s="13"/>
      <c r="E36" s="13"/>
      <c r="F36" s="16" t="s">
        <v>867</v>
      </c>
      <c r="G36" s="8">
        <v>490068500</v>
      </c>
      <c r="H36" s="8">
        <v>457108400</v>
      </c>
      <c r="I36" s="31"/>
      <c r="J36" s="31"/>
    </row>
    <row r="37" spans="1:10" s="21" customFormat="1" x14ac:dyDescent="0.25">
      <c r="A37" s="29" t="s">
        <v>37</v>
      </c>
      <c r="B37" s="10"/>
      <c r="C37" s="15"/>
      <c r="D37" s="13"/>
      <c r="E37" s="13"/>
      <c r="F37" s="16" t="s">
        <v>868</v>
      </c>
      <c r="G37" s="8">
        <v>1532558000</v>
      </c>
      <c r="H37" s="8">
        <v>2006142000</v>
      </c>
      <c r="I37" s="31"/>
      <c r="J37" s="31"/>
    </row>
    <row r="38" spans="1:10" s="21" customFormat="1" x14ac:dyDescent="0.25">
      <c r="A38" s="29" t="s">
        <v>38</v>
      </c>
      <c r="B38" s="10"/>
      <c r="C38" s="15"/>
      <c r="D38" s="13"/>
      <c r="E38" s="13"/>
      <c r="F38" s="16" t="s">
        <v>869</v>
      </c>
      <c r="G38" s="8">
        <v>2514293400</v>
      </c>
      <c r="H38" s="8">
        <v>3330114800</v>
      </c>
      <c r="I38" s="31"/>
      <c r="J38" s="31"/>
    </row>
    <row r="39" spans="1:10" s="21" customFormat="1" x14ac:dyDescent="0.25">
      <c r="A39" s="29" t="s">
        <v>39</v>
      </c>
      <c r="B39" s="10"/>
      <c r="C39" s="15"/>
      <c r="D39" s="13"/>
      <c r="E39" s="13"/>
      <c r="F39" s="16" t="s">
        <v>870</v>
      </c>
      <c r="G39" s="8">
        <v>0</v>
      </c>
      <c r="H39" s="8">
        <v>-46685800</v>
      </c>
      <c r="I39" s="31"/>
      <c r="J39" s="31"/>
    </row>
    <row r="40" spans="1:10" s="21" customFormat="1" x14ac:dyDescent="0.25">
      <c r="A40" s="29" t="s">
        <v>40</v>
      </c>
      <c r="B40" s="10"/>
      <c r="C40" s="15"/>
      <c r="D40" s="13"/>
      <c r="E40" s="13"/>
      <c r="F40" s="16" t="s">
        <v>871</v>
      </c>
      <c r="G40" s="8">
        <v>400364500</v>
      </c>
      <c r="H40" s="8">
        <v>656138999</v>
      </c>
      <c r="I40" s="31"/>
      <c r="J40" s="31"/>
    </row>
    <row r="41" spans="1:10" s="21" customFormat="1" x14ac:dyDescent="0.25">
      <c r="A41" s="29" t="s">
        <v>41</v>
      </c>
      <c r="B41" s="10"/>
      <c r="C41" s="15"/>
      <c r="D41" s="13"/>
      <c r="E41" s="13"/>
      <c r="F41" s="16" t="s">
        <v>872</v>
      </c>
      <c r="G41" s="8">
        <v>854561250</v>
      </c>
      <c r="H41" s="8">
        <v>0</v>
      </c>
      <c r="I41" s="31"/>
      <c r="J41" s="31"/>
    </row>
    <row r="42" spans="1:10" s="21" customFormat="1" x14ac:dyDescent="0.25">
      <c r="A42" s="29" t="s">
        <v>42</v>
      </c>
      <c r="B42" s="10"/>
      <c r="C42" s="15"/>
      <c r="D42" s="13"/>
      <c r="E42" s="13"/>
      <c r="F42" s="16" t="s">
        <v>873</v>
      </c>
      <c r="G42" s="8">
        <v>2017091587.6600001</v>
      </c>
      <c r="H42" s="8">
        <v>2558633697.23</v>
      </c>
      <c r="I42" s="31"/>
      <c r="J42" s="31"/>
    </row>
    <row r="43" spans="1:10" s="21" customFormat="1" x14ac:dyDescent="0.25">
      <c r="A43" s="29" t="s">
        <v>43</v>
      </c>
      <c r="B43" s="10"/>
      <c r="C43" s="15"/>
      <c r="D43" s="13"/>
      <c r="E43" s="13"/>
      <c r="F43" s="16" t="s">
        <v>874</v>
      </c>
      <c r="G43" s="8">
        <v>80791500</v>
      </c>
      <c r="H43" s="8">
        <v>121065500</v>
      </c>
      <c r="I43" s="31"/>
      <c r="J43" s="31"/>
    </row>
    <row r="44" spans="1:10" s="21" customFormat="1" x14ac:dyDescent="0.25">
      <c r="A44" s="29" t="s">
        <v>44</v>
      </c>
      <c r="B44" s="10"/>
      <c r="C44" s="15"/>
      <c r="D44" s="13"/>
      <c r="E44" s="13"/>
      <c r="F44" s="16" t="s">
        <v>875</v>
      </c>
      <c r="G44" s="8">
        <v>1386735000</v>
      </c>
      <c r="H44" s="8">
        <v>1325550000</v>
      </c>
      <c r="I44" s="31"/>
      <c r="J44" s="31"/>
    </row>
    <row r="45" spans="1:10" s="21" customFormat="1" x14ac:dyDescent="0.25">
      <c r="A45" s="29" t="s">
        <v>45</v>
      </c>
      <c r="B45" s="10"/>
      <c r="C45" s="15"/>
      <c r="D45" s="13"/>
      <c r="E45" s="13"/>
      <c r="F45" s="16" t="s">
        <v>876</v>
      </c>
      <c r="G45" s="8">
        <v>37650000</v>
      </c>
      <c r="H45" s="8">
        <v>76710000</v>
      </c>
      <c r="I45" s="31"/>
      <c r="J45" s="31"/>
    </row>
    <row r="46" spans="1:10" s="21" customFormat="1" x14ac:dyDescent="0.25">
      <c r="A46" s="29" t="s">
        <v>46</v>
      </c>
      <c r="B46" s="10"/>
      <c r="C46" s="15"/>
      <c r="D46" s="13"/>
      <c r="E46" s="13"/>
      <c r="F46" s="16" t="s">
        <v>877</v>
      </c>
      <c r="G46" s="8">
        <v>75494835</v>
      </c>
      <c r="H46" s="8">
        <v>331932670</v>
      </c>
      <c r="I46" s="31"/>
      <c r="J46" s="31"/>
    </row>
    <row r="47" spans="1:10" s="21" customFormat="1" x14ac:dyDescent="0.25">
      <c r="A47" s="29" t="s">
        <v>47</v>
      </c>
      <c r="B47" s="10"/>
      <c r="C47" s="15"/>
      <c r="D47" s="13"/>
      <c r="E47" s="13"/>
      <c r="F47" s="16" t="s">
        <v>878</v>
      </c>
      <c r="G47" s="8">
        <v>615790000</v>
      </c>
      <c r="H47" s="8">
        <v>608084000</v>
      </c>
      <c r="I47" s="31"/>
      <c r="J47" s="31"/>
    </row>
    <row r="48" spans="1:10" s="21" customFormat="1" x14ac:dyDescent="0.25">
      <c r="A48" s="29" t="s">
        <v>48</v>
      </c>
      <c r="B48" s="10"/>
      <c r="C48" s="15"/>
      <c r="D48" s="13"/>
      <c r="E48" s="13"/>
      <c r="F48" s="16" t="s">
        <v>879</v>
      </c>
      <c r="G48" s="8">
        <v>1358598550</v>
      </c>
      <c r="H48" s="8">
        <v>909264639</v>
      </c>
      <c r="I48" s="31"/>
      <c r="J48" s="31"/>
    </row>
    <row r="49" spans="1:10" s="21" customFormat="1" x14ac:dyDescent="0.25">
      <c r="A49" s="29" t="s">
        <v>49</v>
      </c>
      <c r="B49" s="10"/>
      <c r="C49" s="15"/>
      <c r="D49" s="13"/>
      <c r="E49" s="13"/>
      <c r="F49" s="16" t="s">
        <v>880</v>
      </c>
      <c r="G49" s="8">
        <v>169478445</v>
      </c>
      <c r="H49" s="8">
        <v>231798551.88</v>
      </c>
      <c r="I49" s="31"/>
      <c r="J49" s="31"/>
    </row>
    <row r="50" spans="1:10" s="21" customFormat="1" x14ac:dyDescent="0.25">
      <c r="A50" s="29" t="s">
        <v>50</v>
      </c>
      <c r="B50" s="10"/>
      <c r="C50" s="15"/>
      <c r="D50" s="13"/>
      <c r="E50" s="13"/>
      <c r="F50" s="16" t="s">
        <v>881</v>
      </c>
      <c r="G50" s="8">
        <v>81263666.640000001</v>
      </c>
      <c r="H50" s="8">
        <v>114171499.98999999</v>
      </c>
      <c r="I50" s="31"/>
      <c r="J50" s="31"/>
    </row>
    <row r="51" spans="1:10" s="21" customFormat="1" x14ac:dyDescent="0.25">
      <c r="A51" s="29" t="s">
        <v>51</v>
      </c>
      <c r="B51" s="10"/>
      <c r="C51" s="15"/>
      <c r="D51" s="13"/>
      <c r="E51" s="13"/>
      <c r="F51" s="16" t="s">
        <v>882</v>
      </c>
      <c r="G51" s="8">
        <v>162260500</v>
      </c>
      <c r="H51" s="8">
        <v>168246459.25</v>
      </c>
      <c r="I51" s="31"/>
      <c r="J51" s="31"/>
    </row>
    <row r="52" spans="1:10" s="21" customFormat="1" x14ac:dyDescent="0.25">
      <c r="A52" s="29" t="s">
        <v>52</v>
      </c>
      <c r="B52" s="10"/>
      <c r="C52" s="15"/>
      <c r="D52" s="13"/>
      <c r="E52" s="13"/>
      <c r="F52" s="16" t="s">
        <v>883</v>
      </c>
      <c r="G52" s="8">
        <v>85678000</v>
      </c>
      <c r="H52" s="8">
        <v>91724000</v>
      </c>
      <c r="I52" s="31"/>
      <c r="J52" s="31"/>
    </row>
    <row r="53" spans="1:10" s="21" customFormat="1" ht="15" customHeight="1" x14ac:dyDescent="0.25">
      <c r="A53" s="4" t="s">
        <v>53</v>
      </c>
      <c r="B53" s="10"/>
      <c r="C53" s="15"/>
      <c r="D53" s="25" t="s">
        <v>54</v>
      </c>
      <c r="E53" s="25"/>
      <c r="F53" s="26"/>
      <c r="G53" s="7">
        <f>SUM(G54:G61)</f>
        <v>20133369181.380001</v>
      </c>
      <c r="H53" s="7">
        <f>SUM(H54:H61)</f>
        <v>34847064630.479996</v>
      </c>
      <c r="I53" s="31"/>
      <c r="J53" s="31"/>
    </row>
    <row r="54" spans="1:10" s="21" customFormat="1" x14ac:dyDescent="0.25">
      <c r="A54" s="1" t="s">
        <v>55</v>
      </c>
      <c r="B54" s="10"/>
      <c r="C54" s="15"/>
      <c r="D54" s="13"/>
      <c r="E54" s="13"/>
      <c r="F54" s="16" t="s">
        <v>884</v>
      </c>
      <c r="G54" s="8">
        <v>7038658260</v>
      </c>
      <c r="H54" s="32">
        <v>6507427326</v>
      </c>
      <c r="I54" s="31"/>
      <c r="J54" s="31"/>
    </row>
    <row r="55" spans="1:10" s="21" customFormat="1" x14ac:dyDescent="0.25">
      <c r="A55" s="1" t="s">
        <v>56</v>
      </c>
      <c r="B55" s="10"/>
      <c r="C55" s="15"/>
      <c r="D55" s="13"/>
      <c r="E55" s="13"/>
      <c r="F55" s="16" t="s">
        <v>885</v>
      </c>
      <c r="G55" s="8">
        <v>4833319242.75</v>
      </c>
      <c r="H55" s="2">
        <v>4815037871.5100002</v>
      </c>
      <c r="I55" s="31"/>
      <c r="J55" s="31"/>
    </row>
    <row r="56" spans="1:10" s="21" customFormat="1" x14ac:dyDescent="0.25">
      <c r="A56" s="1" t="s">
        <v>57</v>
      </c>
      <c r="B56" s="10"/>
      <c r="C56" s="15"/>
      <c r="D56" s="13"/>
      <c r="E56" s="13"/>
      <c r="F56" s="16" t="s">
        <v>886</v>
      </c>
      <c r="G56" s="8">
        <v>1997443910.2</v>
      </c>
      <c r="H56" s="2">
        <v>1848091864.7</v>
      </c>
      <c r="I56" s="31"/>
      <c r="J56" s="31"/>
    </row>
    <row r="57" spans="1:10" s="21" customFormat="1" x14ac:dyDescent="0.25">
      <c r="A57" s="1" t="s">
        <v>58</v>
      </c>
      <c r="B57" s="10"/>
      <c r="C57" s="15"/>
      <c r="D57" s="13"/>
      <c r="E57" s="13"/>
      <c r="F57" s="16" t="s">
        <v>887</v>
      </c>
      <c r="G57" s="8">
        <v>2731896758</v>
      </c>
      <c r="H57" s="2">
        <v>1273487723.3199999</v>
      </c>
      <c r="I57" s="31"/>
      <c r="J57" s="31"/>
    </row>
    <row r="58" spans="1:10" s="21" customFormat="1" x14ac:dyDescent="0.25">
      <c r="A58" s="1" t="s">
        <v>59</v>
      </c>
      <c r="B58" s="10"/>
      <c r="C58" s="15"/>
      <c r="D58" s="13"/>
      <c r="E58" s="13"/>
      <c r="F58" s="16" t="s">
        <v>888</v>
      </c>
      <c r="G58" s="8">
        <v>-7657214189</v>
      </c>
      <c r="H58" s="2">
        <v>8265229920</v>
      </c>
      <c r="I58" s="31"/>
      <c r="J58" s="31"/>
    </row>
    <row r="59" spans="1:10" s="21" customFormat="1" x14ac:dyDescent="0.25">
      <c r="A59" s="1" t="s">
        <v>60</v>
      </c>
      <c r="B59" s="10"/>
      <c r="C59" s="15"/>
      <c r="D59" s="13"/>
      <c r="E59" s="13"/>
      <c r="F59" s="16" t="s">
        <v>889</v>
      </c>
      <c r="G59" s="8">
        <v>6899456594</v>
      </c>
      <c r="H59" s="2">
        <v>7001217243</v>
      </c>
      <c r="I59" s="31"/>
      <c r="J59" s="31"/>
    </row>
    <row r="60" spans="1:10" s="21" customFormat="1" x14ac:dyDescent="0.25">
      <c r="A60" s="1" t="s">
        <v>61</v>
      </c>
      <c r="B60" s="10"/>
      <c r="C60" s="15"/>
      <c r="D60" s="13"/>
      <c r="E60" s="13"/>
      <c r="F60" s="16" t="s">
        <v>890</v>
      </c>
      <c r="G60" s="8">
        <v>4288780905.4299998</v>
      </c>
      <c r="H60" s="2">
        <v>5136572681.9499998</v>
      </c>
      <c r="I60" s="31"/>
      <c r="J60" s="31"/>
    </row>
    <row r="61" spans="1:10" s="21" customFormat="1" x14ac:dyDescent="0.25">
      <c r="A61" s="1" t="s">
        <v>62</v>
      </c>
      <c r="B61" s="10"/>
      <c r="C61" s="15"/>
      <c r="D61" s="13"/>
      <c r="E61" s="13"/>
      <c r="F61" s="16" t="s">
        <v>891</v>
      </c>
      <c r="G61" s="8">
        <v>1027700</v>
      </c>
      <c r="H61" s="2">
        <v>0</v>
      </c>
      <c r="I61" s="31"/>
      <c r="J61" s="31"/>
    </row>
    <row r="62" spans="1:10" s="21" customFormat="1" ht="15" customHeight="1" x14ac:dyDescent="0.25">
      <c r="A62" s="4" t="s">
        <v>63</v>
      </c>
      <c r="B62" s="10"/>
      <c r="C62" s="15"/>
      <c r="D62" s="25" t="s">
        <v>64</v>
      </c>
      <c r="E62" s="25"/>
      <c r="F62" s="26"/>
      <c r="G62" s="7">
        <f>SUM(G63:G102)</f>
        <v>203134468693</v>
      </c>
      <c r="H62" s="7">
        <f>SUM(H63:H102)</f>
        <v>216622015868</v>
      </c>
      <c r="I62" s="31"/>
      <c r="J62" s="31"/>
    </row>
    <row r="63" spans="1:10" s="21" customFormat="1" x14ac:dyDescent="0.25">
      <c r="A63" s="29" t="s">
        <v>65</v>
      </c>
      <c r="B63" s="10"/>
      <c r="C63" s="15"/>
      <c r="D63" s="13"/>
      <c r="E63" s="13"/>
      <c r="F63" s="16" t="s">
        <v>892</v>
      </c>
      <c r="G63" s="8">
        <v>533941239</v>
      </c>
      <c r="H63" s="8">
        <v>57032760</v>
      </c>
      <c r="I63" s="31"/>
      <c r="J63" s="31"/>
    </row>
    <row r="64" spans="1:10" s="21" customFormat="1" x14ac:dyDescent="0.25">
      <c r="A64" s="29" t="s">
        <v>66</v>
      </c>
      <c r="B64" s="10"/>
      <c r="C64" s="15"/>
      <c r="D64" s="13"/>
      <c r="E64" s="13"/>
      <c r="F64" s="16" t="s">
        <v>893</v>
      </c>
      <c r="G64" s="8">
        <v>361357000</v>
      </c>
      <c r="H64" s="8">
        <v>1116178700</v>
      </c>
      <c r="I64" s="31"/>
      <c r="J64" s="31"/>
    </row>
    <row r="65" spans="1:10" s="21" customFormat="1" x14ac:dyDescent="0.25">
      <c r="A65" s="29" t="s">
        <v>67</v>
      </c>
      <c r="B65" s="10"/>
      <c r="C65" s="15"/>
      <c r="D65" s="13"/>
      <c r="E65" s="13"/>
      <c r="F65" s="16" t="s">
        <v>894</v>
      </c>
      <c r="G65" s="8">
        <v>127000000</v>
      </c>
      <c r="H65" s="8">
        <v>128600000</v>
      </c>
      <c r="I65" s="31"/>
      <c r="J65" s="31"/>
    </row>
    <row r="66" spans="1:10" s="21" customFormat="1" x14ac:dyDescent="0.25">
      <c r="A66" s="29" t="s">
        <v>68</v>
      </c>
      <c r="B66" s="10"/>
      <c r="C66" s="15"/>
      <c r="D66" s="13"/>
      <c r="E66" s="13"/>
      <c r="F66" s="16" t="s">
        <v>895</v>
      </c>
      <c r="G66" s="8">
        <v>1206887611</v>
      </c>
      <c r="H66" s="8">
        <v>2462732445</v>
      </c>
      <c r="I66" s="31"/>
      <c r="J66" s="31"/>
    </row>
    <row r="67" spans="1:10" s="21" customFormat="1" x14ac:dyDescent="0.25">
      <c r="A67" s="29" t="s">
        <v>69</v>
      </c>
      <c r="B67" s="10"/>
      <c r="C67" s="15"/>
      <c r="D67" s="13"/>
      <c r="E67" s="13"/>
      <c r="F67" s="16" t="s">
        <v>896</v>
      </c>
      <c r="G67" s="8">
        <v>250600986</v>
      </c>
      <c r="H67" s="8">
        <v>71672628</v>
      </c>
      <c r="I67" s="31"/>
      <c r="J67" s="31"/>
    </row>
    <row r="68" spans="1:10" s="21" customFormat="1" x14ac:dyDescent="0.25">
      <c r="A68" s="29" t="s">
        <v>70</v>
      </c>
      <c r="B68" s="10"/>
      <c r="C68" s="15"/>
      <c r="D68" s="13"/>
      <c r="E68" s="13"/>
      <c r="F68" s="16" t="s">
        <v>897</v>
      </c>
      <c r="G68" s="8">
        <v>10163972505</v>
      </c>
      <c r="H68" s="8">
        <v>12996504023</v>
      </c>
      <c r="I68" s="31"/>
      <c r="J68" s="31"/>
    </row>
    <row r="69" spans="1:10" s="21" customFormat="1" x14ac:dyDescent="0.25">
      <c r="A69" s="29" t="s">
        <v>71</v>
      </c>
      <c r="B69" s="10"/>
      <c r="C69" s="15"/>
      <c r="D69" s="13"/>
      <c r="E69" s="13"/>
      <c r="F69" s="16" t="s">
        <v>898</v>
      </c>
      <c r="G69" s="8">
        <v>0</v>
      </c>
      <c r="H69" s="8">
        <v>217294522</v>
      </c>
      <c r="I69" s="31"/>
      <c r="J69" s="31"/>
    </row>
    <row r="70" spans="1:10" s="21" customFormat="1" x14ac:dyDescent="0.25">
      <c r="A70" s="29" t="s">
        <v>72</v>
      </c>
      <c r="B70" s="10"/>
      <c r="C70" s="15"/>
      <c r="D70" s="13"/>
      <c r="E70" s="13"/>
      <c r="F70" s="16" t="s">
        <v>899</v>
      </c>
      <c r="G70" s="8">
        <v>0</v>
      </c>
      <c r="H70" s="8">
        <v>67578300</v>
      </c>
      <c r="I70" s="31"/>
      <c r="J70" s="31"/>
    </row>
    <row r="71" spans="1:10" s="21" customFormat="1" x14ac:dyDescent="0.25">
      <c r="A71" s="29" t="s">
        <v>73</v>
      </c>
      <c r="B71" s="10"/>
      <c r="C71" s="15"/>
      <c r="D71" s="13"/>
      <c r="E71" s="13"/>
      <c r="F71" s="16" t="s">
        <v>900</v>
      </c>
      <c r="G71" s="8">
        <v>0</v>
      </c>
      <c r="H71" s="8">
        <v>3079400</v>
      </c>
      <c r="I71" s="31"/>
      <c r="J71" s="31"/>
    </row>
    <row r="72" spans="1:10" s="21" customFormat="1" x14ac:dyDescent="0.25">
      <c r="A72" s="29" t="s">
        <v>74</v>
      </c>
      <c r="B72" s="10"/>
      <c r="C72" s="15"/>
      <c r="D72" s="13"/>
      <c r="E72" s="13"/>
      <c r="F72" s="16" t="s">
        <v>901</v>
      </c>
      <c r="G72" s="8">
        <v>1738068</v>
      </c>
      <c r="H72" s="8">
        <v>277207919</v>
      </c>
      <c r="I72" s="31"/>
      <c r="J72" s="31"/>
    </row>
    <row r="73" spans="1:10" s="21" customFormat="1" x14ac:dyDescent="0.25">
      <c r="A73" s="29" t="s">
        <v>75</v>
      </c>
      <c r="B73" s="10"/>
      <c r="C73" s="15"/>
      <c r="D73" s="13"/>
      <c r="E73" s="13"/>
      <c r="F73" s="16" t="s">
        <v>902</v>
      </c>
      <c r="G73" s="8">
        <v>34759883</v>
      </c>
      <c r="H73" s="8">
        <v>926445466</v>
      </c>
      <c r="I73" s="31"/>
      <c r="J73" s="31"/>
    </row>
    <row r="74" spans="1:10" s="21" customFormat="1" x14ac:dyDescent="0.25">
      <c r="A74" s="29" t="s">
        <v>76</v>
      </c>
      <c r="B74" s="10"/>
      <c r="C74" s="15"/>
      <c r="D74" s="13"/>
      <c r="E74" s="13"/>
      <c r="F74" s="16" t="s">
        <v>903</v>
      </c>
      <c r="G74" s="8">
        <v>0</v>
      </c>
      <c r="H74" s="8">
        <v>2479746</v>
      </c>
      <c r="I74" s="31"/>
      <c r="J74" s="31"/>
    </row>
    <row r="75" spans="1:10" s="21" customFormat="1" x14ac:dyDescent="0.25">
      <c r="A75" s="29" t="s">
        <v>77</v>
      </c>
      <c r="B75" s="10"/>
      <c r="C75" s="15"/>
      <c r="D75" s="13"/>
      <c r="E75" s="13"/>
      <c r="F75" s="16" t="s">
        <v>904</v>
      </c>
      <c r="G75" s="8">
        <v>181368</v>
      </c>
      <c r="H75" s="8">
        <v>0</v>
      </c>
      <c r="I75" s="31"/>
      <c r="J75" s="31"/>
    </row>
    <row r="76" spans="1:10" s="21" customFormat="1" x14ac:dyDescent="0.25">
      <c r="A76" s="29" t="s">
        <v>78</v>
      </c>
      <c r="B76" s="10"/>
      <c r="C76" s="15"/>
      <c r="D76" s="13"/>
      <c r="E76" s="13"/>
      <c r="F76" s="16" t="s">
        <v>905</v>
      </c>
      <c r="G76" s="8">
        <v>9496976</v>
      </c>
      <c r="H76" s="8">
        <v>5953520</v>
      </c>
      <c r="I76" s="31"/>
      <c r="J76" s="31"/>
    </row>
    <row r="77" spans="1:10" s="21" customFormat="1" x14ac:dyDescent="0.25">
      <c r="A77" s="29" t="s">
        <v>79</v>
      </c>
      <c r="B77" s="10"/>
      <c r="C77" s="15"/>
      <c r="D77" s="13"/>
      <c r="E77" s="13"/>
      <c r="F77" s="16" t="s">
        <v>906</v>
      </c>
      <c r="G77" s="8">
        <v>1056114</v>
      </c>
      <c r="H77" s="8">
        <v>19849990</v>
      </c>
      <c r="I77" s="31"/>
      <c r="J77" s="31"/>
    </row>
    <row r="78" spans="1:10" s="21" customFormat="1" x14ac:dyDescent="0.25">
      <c r="A78" s="29" t="s">
        <v>80</v>
      </c>
      <c r="B78" s="10"/>
      <c r="C78" s="15"/>
      <c r="D78" s="13"/>
      <c r="E78" s="13"/>
      <c r="F78" s="16" t="s">
        <v>907</v>
      </c>
      <c r="G78" s="8">
        <v>2675175</v>
      </c>
      <c r="H78" s="8">
        <v>86550</v>
      </c>
      <c r="I78" s="31"/>
      <c r="J78" s="31"/>
    </row>
    <row r="79" spans="1:10" s="21" customFormat="1" x14ac:dyDescent="0.25">
      <c r="A79" s="29" t="s">
        <v>81</v>
      </c>
      <c r="B79" s="10"/>
      <c r="C79" s="15"/>
      <c r="D79" s="13"/>
      <c r="E79" s="13"/>
      <c r="F79" s="16" t="s">
        <v>908</v>
      </c>
      <c r="G79" s="8">
        <v>21354108</v>
      </c>
      <c r="H79" s="8">
        <v>27937589</v>
      </c>
      <c r="I79" s="31"/>
      <c r="J79" s="31"/>
    </row>
    <row r="80" spans="1:10" s="21" customFormat="1" x14ac:dyDescent="0.25">
      <c r="A80" s="29" t="s">
        <v>82</v>
      </c>
      <c r="B80" s="10"/>
      <c r="C80" s="15"/>
      <c r="D80" s="13"/>
      <c r="E80" s="13"/>
      <c r="F80" s="16" t="s">
        <v>909</v>
      </c>
      <c r="G80" s="8">
        <v>9588251</v>
      </c>
      <c r="H80" s="8">
        <v>55500</v>
      </c>
      <c r="I80" s="31"/>
      <c r="J80" s="31"/>
    </row>
    <row r="81" spans="1:10" s="21" customFormat="1" x14ac:dyDescent="0.25">
      <c r="A81" s="29" t="s">
        <v>83</v>
      </c>
      <c r="B81" s="10"/>
      <c r="C81" s="15"/>
      <c r="D81" s="13"/>
      <c r="E81" s="13"/>
      <c r="F81" s="16" t="s">
        <v>910</v>
      </c>
      <c r="G81" s="8">
        <v>7445480</v>
      </c>
      <c r="H81" s="8">
        <v>9084797</v>
      </c>
      <c r="I81" s="31"/>
      <c r="J81" s="31"/>
    </row>
    <row r="82" spans="1:10" s="21" customFormat="1" x14ac:dyDescent="0.25">
      <c r="A82" s="29" t="s">
        <v>84</v>
      </c>
      <c r="B82" s="10"/>
      <c r="C82" s="15"/>
      <c r="D82" s="13"/>
      <c r="E82" s="13"/>
      <c r="F82" s="16" t="s">
        <v>911</v>
      </c>
      <c r="G82" s="8">
        <v>2028095</v>
      </c>
      <c r="H82" s="8">
        <v>916047</v>
      </c>
      <c r="I82" s="31"/>
      <c r="J82" s="31"/>
    </row>
    <row r="83" spans="1:10" s="21" customFormat="1" x14ac:dyDescent="0.25">
      <c r="A83" s="29" t="s">
        <v>85</v>
      </c>
      <c r="B83" s="10"/>
      <c r="C83" s="15"/>
      <c r="D83" s="13"/>
      <c r="E83" s="13"/>
      <c r="F83" s="16" t="s">
        <v>912</v>
      </c>
      <c r="G83" s="8">
        <v>2973828</v>
      </c>
      <c r="H83" s="8">
        <v>2173473</v>
      </c>
      <c r="I83" s="31"/>
      <c r="J83" s="31"/>
    </row>
    <row r="84" spans="1:10" s="21" customFormat="1" x14ac:dyDescent="0.25">
      <c r="A84" s="29" t="s">
        <v>86</v>
      </c>
      <c r="B84" s="10"/>
      <c r="C84" s="15"/>
      <c r="D84" s="13"/>
      <c r="E84" s="13"/>
      <c r="F84" s="16" t="s">
        <v>913</v>
      </c>
      <c r="G84" s="8">
        <v>7868402</v>
      </c>
      <c r="H84" s="8">
        <v>7628442</v>
      </c>
      <c r="I84" s="31"/>
      <c r="J84" s="31"/>
    </row>
    <row r="85" spans="1:10" s="21" customFormat="1" x14ac:dyDescent="0.25">
      <c r="A85" s="29" t="s">
        <v>87</v>
      </c>
      <c r="B85" s="10"/>
      <c r="C85" s="15"/>
      <c r="D85" s="13"/>
      <c r="E85" s="13"/>
      <c r="F85" s="16" t="s">
        <v>914</v>
      </c>
      <c r="G85" s="8">
        <v>12048701</v>
      </c>
      <c r="H85" s="8">
        <v>15356047</v>
      </c>
      <c r="I85" s="31"/>
      <c r="J85" s="31"/>
    </row>
    <row r="86" spans="1:10" s="21" customFormat="1" x14ac:dyDescent="0.25">
      <c r="A86" s="29" t="s">
        <v>88</v>
      </c>
      <c r="B86" s="10"/>
      <c r="C86" s="15"/>
      <c r="D86" s="13"/>
      <c r="E86" s="13"/>
      <c r="F86" s="16" t="s">
        <v>915</v>
      </c>
      <c r="G86" s="8">
        <v>0</v>
      </c>
      <c r="H86" s="8">
        <v>1750000</v>
      </c>
      <c r="I86" s="31"/>
      <c r="J86" s="31"/>
    </row>
    <row r="87" spans="1:10" s="21" customFormat="1" x14ac:dyDescent="0.25">
      <c r="A87" s="29" t="s">
        <v>89</v>
      </c>
      <c r="B87" s="10"/>
      <c r="C87" s="15"/>
      <c r="D87" s="13"/>
      <c r="E87" s="13"/>
      <c r="F87" s="16" t="s">
        <v>916</v>
      </c>
      <c r="G87" s="8">
        <v>15000</v>
      </c>
      <c r="H87" s="8">
        <v>0</v>
      </c>
      <c r="I87" s="31"/>
      <c r="J87" s="31"/>
    </row>
    <row r="88" spans="1:10" s="21" customFormat="1" x14ac:dyDescent="0.25">
      <c r="A88" s="29" t="s">
        <v>90</v>
      </c>
      <c r="B88" s="10"/>
      <c r="C88" s="15"/>
      <c r="D88" s="13"/>
      <c r="E88" s="13"/>
      <c r="F88" s="16" t="s">
        <v>917</v>
      </c>
      <c r="G88" s="8">
        <v>9860660</v>
      </c>
      <c r="H88" s="8">
        <v>15235060</v>
      </c>
      <c r="I88" s="31"/>
      <c r="J88" s="31"/>
    </row>
    <row r="89" spans="1:10" s="21" customFormat="1" x14ac:dyDescent="0.25">
      <c r="A89" s="29" t="s">
        <v>91</v>
      </c>
      <c r="B89" s="10"/>
      <c r="C89" s="15"/>
      <c r="D89" s="13"/>
      <c r="E89" s="13"/>
      <c r="F89" s="16" t="s">
        <v>918</v>
      </c>
      <c r="G89" s="8">
        <v>0</v>
      </c>
      <c r="H89" s="8">
        <v>230630</v>
      </c>
      <c r="I89" s="31"/>
      <c r="J89" s="31"/>
    </row>
    <row r="90" spans="1:10" s="21" customFormat="1" x14ac:dyDescent="0.25">
      <c r="A90" s="29" t="s">
        <v>92</v>
      </c>
      <c r="B90" s="10"/>
      <c r="C90" s="15"/>
      <c r="D90" s="13"/>
      <c r="E90" s="13"/>
      <c r="F90" s="16" t="s">
        <v>919</v>
      </c>
      <c r="G90" s="8">
        <v>375150</v>
      </c>
      <c r="H90" s="8">
        <v>5000</v>
      </c>
      <c r="I90" s="31"/>
      <c r="J90" s="31"/>
    </row>
    <row r="91" spans="1:10" s="21" customFormat="1" x14ac:dyDescent="0.25">
      <c r="A91" s="29" t="s">
        <v>93</v>
      </c>
      <c r="B91" s="10"/>
      <c r="C91" s="15"/>
      <c r="D91" s="13"/>
      <c r="E91" s="13"/>
      <c r="F91" s="16" t="s">
        <v>920</v>
      </c>
      <c r="G91" s="8">
        <v>93018200</v>
      </c>
      <c r="H91" s="8">
        <v>0</v>
      </c>
      <c r="I91" s="31"/>
      <c r="J91" s="31"/>
    </row>
    <row r="92" spans="1:10" s="21" customFormat="1" x14ac:dyDescent="0.25">
      <c r="A92" s="29" t="s">
        <v>94</v>
      </c>
      <c r="B92" s="10"/>
      <c r="C92" s="15"/>
      <c r="D92" s="13"/>
      <c r="E92" s="13"/>
      <c r="F92" s="16" t="s">
        <v>921</v>
      </c>
      <c r="G92" s="8">
        <v>0</v>
      </c>
      <c r="H92" s="8">
        <v>834054860</v>
      </c>
      <c r="I92" s="31"/>
      <c r="J92" s="31"/>
    </row>
    <row r="93" spans="1:10" s="21" customFormat="1" x14ac:dyDescent="0.25">
      <c r="A93" s="29" t="s">
        <v>95</v>
      </c>
      <c r="B93" s="10"/>
      <c r="C93" s="15"/>
      <c r="D93" s="13"/>
      <c r="E93" s="13"/>
      <c r="F93" s="16" t="s">
        <v>922</v>
      </c>
      <c r="G93" s="8">
        <v>57091783</v>
      </c>
      <c r="H93" s="8">
        <v>579580922</v>
      </c>
      <c r="I93" s="31"/>
      <c r="J93" s="31"/>
    </row>
    <row r="94" spans="1:10" s="21" customFormat="1" x14ac:dyDescent="0.25">
      <c r="A94" s="29" t="s">
        <v>96</v>
      </c>
      <c r="B94" s="10"/>
      <c r="C94" s="15"/>
      <c r="D94" s="13"/>
      <c r="E94" s="13"/>
      <c r="F94" s="16" t="s">
        <v>923</v>
      </c>
      <c r="G94" s="8">
        <v>29198250</v>
      </c>
      <c r="H94" s="8">
        <v>54830250</v>
      </c>
      <c r="I94" s="31"/>
      <c r="J94" s="31"/>
    </row>
    <row r="95" spans="1:10" s="21" customFormat="1" x14ac:dyDescent="0.25">
      <c r="A95" s="29" t="s">
        <v>97</v>
      </c>
      <c r="B95" s="10"/>
      <c r="C95" s="15"/>
      <c r="D95" s="13"/>
      <c r="E95" s="13"/>
      <c r="F95" s="16" t="s">
        <v>924</v>
      </c>
      <c r="G95" s="8">
        <v>5460000</v>
      </c>
      <c r="H95" s="8">
        <v>628550000</v>
      </c>
      <c r="I95" s="31"/>
      <c r="J95" s="31"/>
    </row>
    <row r="96" spans="1:10" s="21" customFormat="1" x14ac:dyDescent="0.25">
      <c r="A96" s="29" t="s">
        <v>98</v>
      </c>
      <c r="B96" s="10"/>
      <c r="C96" s="15"/>
      <c r="D96" s="13"/>
      <c r="E96" s="13"/>
      <c r="F96" s="16" t="s">
        <v>925</v>
      </c>
      <c r="G96" s="8">
        <v>231011778</v>
      </c>
      <c r="H96" s="8">
        <v>635881192</v>
      </c>
      <c r="I96" s="31"/>
      <c r="J96" s="31"/>
    </row>
    <row r="97" spans="1:10" s="21" customFormat="1" x14ac:dyDescent="0.25">
      <c r="A97" s="29" t="s">
        <v>99</v>
      </c>
      <c r="B97" s="10"/>
      <c r="C97" s="15"/>
      <c r="D97" s="13"/>
      <c r="E97" s="13"/>
      <c r="F97" s="16" t="s">
        <v>926</v>
      </c>
      <c r="G97" s="8">
        <v>256602769</v>
      </c>
      <c r="H97" s="8">
        <v>1091273289</v>
      </c>
      <c r="I97" s="31"/>
      <c r="J97" s="31"/>
    </row>
    <row r="98" spans="1:10" s="21" customFormat="1" x14ac:dyDescent="0.25">
      <c r="A98" s="29" t="s">
        <v>100</v>
      </c>
      <c r="B98" s="10"/>
      <c r="C98" s="15"/>
      <c r="D98" s="13"/>
      <c r="E98" s="13"/>
      <c r="F98" s="16" t="s">
        <v>927</v>
      </c>
      <c r="G98" s="8">
        <v>1543464</v>
      </c>
      <c r="H98" s="8">
        <v>1787000</v>
      </c>
      <c r="I98" s="31"/>
      <c r="J98" s="31"/>
    </row>
    <row r="99" spans="1:10" s="21" customFormat="1" x14ac:dyDescent="0.25">
      <c r="A99" s="29" t="s">
        <v>101</v>
      </c>
      <c r="B99" s="10"/>
      <c r="C99" s="15"/>
      <c r="D99" s="13"/>
      <c r="E99" s="13"/>
      <c r="F99" s="16" t="s">
        <v>928</v>
      </c>
      <c r="G99" s="8">
        <v>139823833120</v>
      </c>
      <c r="H99" s="8">
        <v>141306017347</v>
      </c>
      <c r="I99" s="31"/>
      <c r="J99" s="31"/>
    </row>
    <row r="100" spans="1:10" s="21" customFormat="1" x14ac:dyDescent="0.25">
      <c r="A100" s="29" t="s">
        <v>102</v>
      </c>
      <c r="B100" s="10"/>
      <c r="C100" s="15"/>
      <c r="D100" s="13"/>
      <c r="E100" s="13"/>
      <c r="F100" s="16" t="s">
        <v>929</v>
      </c>
      <c r="G100" s="8">
        <v>261667885</v>
      </c>
      <c r="H100" s="8">
        <v>571133578</v>
      </c>
      <c r="I100" s="31"/>
      <c r="J100" s="31"/>
    </row>
    <row r="101" spans="1:10" s="21" customFormat="1" x14ac:dyDescent="0.25">
      <c r="A101" s="29" t="s">
        <v>103</v>
      </c>
      <c r="B101" s="10"/>
      <c r="C101" s="15"/>
      <c r="D101" s="13"/>
      <c r="E101" s="13"/>
      <c r="F101" s="16" t="s">
        <v>930</v>
      </c>
      <c r="G101" s="8">
        <v>49597871055</v>
      </c>
      <c r="H101" s="8">
        <v>50432333371</v>
      </c>
      <c r="I101" s="31"/>
      <c r="J101" s="31"/>
    </row>
    <row r="102" spans="1:10" s="21" customFormat="1" x14ac:dyDescent="0.25">
      <c r="A102" s="29" t="s">
        <v>104</v>
      </c>
      <c r="B102" s="10"/>
      <c r="C102" s="15"/>
      <c r="D102" s="13"/>
      <c r="E102" s="13"/>
      <c r="F102" s="16" t="s">
        <v>931</v>
      </c>
      <c r="G102" s="8">
        <v>9945789</v>
      </c>
      <c r="H102" s="8">
        <v>2053505505</v>
      </c>
      <c r="I102" s="31"/>
      <c r="J102" s="31"/>
    </row>
    <row r="103" spans="1:10" s="33" customFormat="1" ht="15" customHeight="1" x14ac:dyDescent="0.25">
      <c r="A103" s="4" t="s">
        <v>105</v>
      </c>
      <c r="B103" s="9"/>
      <c r="C103" s="25" t="s">
        <v>106</v>
      </c>
      <c r="D103" s="13"/>
      <c r="E103" s="13"/>
      <c r="F103" s="14"/>
      <c r="G103" s="7">
        <f>G104+G142+G145+G151</f>
        <v>1295769580196</v>
      </c>
      <c r="H103" s="7">
        <f>H104+H142+H145+H151</f>
        <v>1439678711521</v>
      </c>
      <c r="I103" s="31"/>
      <c r="J103" s="60"/>
    </row>
    <row r="104" spans="1:10" s="33" customFormat="1" ht="15" customHeight="1" x14ac:dyDescent="0.25">
      <c r="A104" s="34" t="s">
        <v>107</v>
      </c>
      <c r="B104" s="9"/>
      <c r="C104" s="35"/>
      <c r="D104" s="25" t="s">
        <v>108</v>
      </c>
      <c r="E104" s="25"/>
      <c r="F104" s="14"/>
      <c r="G104" s="7">
        <f>SUM(G105:G141)</f>
        <v>1137722651656</v>
      </c>
      <c r="H104" s="7">
        <f>SUM(H105:H141)</f>
        <v>1282662218999</v>
      </c>
      <c r="I104" s="31"/>
      <c r="J104" s="60"/>
    </row>
    <row r="105" spans="1:10" ht="15" customHeight="1" x14ac:dyDescent="0.25">
      <c r="A105" s="1" t="s">
        <v>109</v>
      </c>
      <c r="B105" s="10"/>
      <c r="C105" s="25"/>
      <c r="D105" s="25"/>
      <c r="E105" s="25"/>
      <c r="F105" s="36" t="s">
        <v>932</v>
      </c>
      <c r="G105" s="8">
        <v>3871484669</v>
      </c>
      <c r="H105" s="8">
        <v>5351302994</v>
      </c>
    </row>
    <row r="106" spans="1:10" ht="15" customHeight="1" x14ac:dyDescent="0.25">
      <c r="A106" s="1" t="s">
        <v>110</v>
      </c>
      <c r="B106" s="10"/>
      <c r="C106" s="13"/>
      <c r="D106" s="25"/>
      <c r="E106" s="25"/>
      <c r="F106" s="36" t="s">
        <v>933</v>
      </c>
      <c r="G106" s="8">
        <v>313484697</v>
      </c>
      <c r="H106" s="8">
        <v>2715197406</v>
      </c>
    </row>
    <row r="107" spans="1:10" x14ac:dyDescent="0.25">
      <c r="A107" s="29" t="s">
        <v>111</v>
      </c>
      <c r="B107" s="10"/>
      <c r="C107" s="13"/>
      <c r="D107" s="13"/>
      <c r="E107" s="13"/>
      <c r="F107" s="16" t="s">
        <v>934</v>
      </c>
      <c r="G107" s="8">
        <v>12571633709</v>
      </c>
      <c r="H107" s="8">
        <v>10377227087</v>
      </c>
    </row>
    <row r="108" spans="1:10" ht="15" customHeight="1" x14ac:dyDescent="0.25">
      <c r="A108" s="29" t="s">
        <v>112</v>
      </c>
      <c r="B108" s="10"/>
      <c r="C108" s="13"/>
      <c r="D108" s="13"/>
      <c r="E108" s="13"/>
      <c r="F108" s="16" t="s">
        <v>935</v>
      </c>
      <c r="G108" s="8">
        <v>6673708517</v>
      </c>
      <c r="H108" s="8">
        <v>7081335238</v>
      </c>
    </row>
    <row r="109" spans="1:10" ht="15" customHeight="1" x14ac:dyDescent="0.25">
      <c r="A109" s="29" t="s">
        <v>113</v>
      </c>
      <c r="B109" s="10"/>
      <c r="C109" s="13"/>
      <c r="D109" s="13"/>
      <c r="E109" s="13"/>
      <c r="F109" s="16" t="s">
        <v>936</v>
      </c>
      <c r="G109" s="8">
        <v>346637591</v>
      </c>
      <c r="H109" s="8">
        <v>163202962</v>
      </c>
    </row>
    <row r="110" spans="1:10" ht="15" customHeight="1" x14ac:dyDescent="0.25">
      <c r="A110" s="29" t="s">
        <v>114</v>
      </c>
      <c r="B110" s="10"/>
      <c r="C110" s="13"/>
      <c r="D110" s="13"/>
      <c r="E110" s="13"/>
      <c r="F110" s="16" t="s">
        <v>937</v>
      </c>
      <c r="G110" s="8">
        <v>784599000</v>
      </c>
      <c r="H110" s="8">
        <v>593833089</v>
      </c>
    </row>
    <row r="111" spans="1:10" ht="15" customHeight="1" x14ac:dyDescent="0.25">
      <c r="A111" s="29" t="s">
        <v>115</v>
      </c>
      <c r="B111" s="10"/>
      <c r="C111" s="13"/>
      <c r="D111" s="13"/>
      <c r="E111" s="13"/>
      <c r="F111" s="16" t="s">
        <v>938</v>
      </c>
      <c r="G111" s="8">
        <v>229300150</v>
      </c>
      <c r="H111" s="8">
        <v>0</v>
      </c>
    </row>
    <row r="112" spans="1:10" ht="15" customHeight="1" x14ac:dyDescent="0.25">
      <c r="A112" s="29" t="s">
        <v>116</v>
      </c>
      <c r="B112" s="10"/>
      <c r="C112" s="13"/>
      <c r="D112" s="13"/>
      <c r="E112" s="13"/>
      <c r="F112" s="16" t="s">
        <v>939</v>
      </c>
      <c r="G112" s="8">
        <v>24764200</v>
      </c>
      <c r="H112" s="8">
        <v>126378585</v>
      </c>
    </row>
    <row r="113" spans="1:8" ht="15" customHeight="1" x14ac:dyDescent="0.25">
      <c r="A113" s="29" t="s">
        <v>117</v>
      </c>
      <c r="B113" s="10"/>
      <c r="C113" s="13"/>
      <c r="D113" s="13"/>
      <c r="E113" s="13"/>
      <c r="F113" s="16" t="s">
        <v>940</v>
      </c>
      <c r="G113" s="8">
        <v>471017003</v>
      </c>
      <c r="H113" s="8">
        <v>660277140</v>
      </c>
    </row>
    <row r="114" spans="1:8" ht="15" customHeight="1" x14ac:dyDescent="0.25">
      <c r="A114" s="29" t="s">
        <v>118</v>
      </c>
      <c r="B114" s="10"/>
      <c r="C114" s="13"/>
      <c r="D114" s="13"/>
      <c r="E114" s="13"/>
      <c r="F114" s="16" t="s">
        <v>941</v>
      </c>
      <c r="G114" s="8">
        <v>78622321</v>
      </c>
      <c r="H114" s="8">
        <v>47038600</v>
      </c>
    </row>
    <row r="115" spans="1:8" ht="15" customHeight="1" x14ac:dyDescent="0.25">
      <c r="A115" s="29" t="s">
        <v>119</v>
      </c>
      <c r="B115" s="10"/>
      <c r="C115" s="13"/>
      <c r="D115" s="13"/>
      <c r="E115" s="13"/>
      <c r="F115" s="16" t="s">
        <v>942</v>
      </c>
      <c r="G115" s="8">
        <v>511150</v>
      </c>
      <c r="H115" s="8">
        <v>137203</v>
      </c>
    </row>
    <row r="116" spans="1:8" ht="15" customHeight="1" x14ac:dyDescent="0.25">
      <c r="A116" s="29" t="s">
        <v>120</v>
      </c>
      <c r="B116" s="10"/>
      <c r="C116" s="13"/>
      <c r="D116" s="13"/>
      <c r="E116" s="13"/>
      <c r="F116" s="16" t="s">
        <v>943</v>
      </c>
      <c r="G116" s="8">
        <v>835801988000</v>
      </c>
      <c r="H116" s="8">
        <v>912934570000</v>
      </c>
    </row>
    <row r="117" spans="1:8" ht="15" customHeight="1" x14ac:dyDescent="0.25">
      <c r="A117" s="29" t="s">
        <v>121</v>
      </c>
      <c r="B117" s="10"/>
      <c r="C117" s="13"/>
      <c r="D117" s="13"/>
      <c r="E117" s="13"/>
      <c r="F117" s="16" t="s">
        <v>944</v>
      </c>
      <c r="G117" s="8">
        <v>5250000000</v>
      </c>
      <c r="H117" s="8">
        <v>9901805000</v>
      </c>
    </row>
    <row r="118" spans="1:8" ht="15" customHeight="1" x14ac:dyDescent="0.25">
      <c r="A118" s="29" t="s">
        <v>122</v>
      </c>
      <c r="B118" s="10"/>
      <c r="C118" s="13"/>
      <c r="D118" s="13"/>
      <c r="E118" s="13"/>
      <c r="F118" s="16" t="s">
        <v>945</v>
      </c>
      <c r="G118" s="8">
        <v>0</v>
      </c>
      <c r="H118" s="8">
        <v>14466509000</v>
      </c>
    </row>
    <row r="119" spans="1:8" ht="15" customHeight="1" x14ac:dyDescent="0.25">
      <c r="A119" s="29" t="s">
        <v>123</v>
      </c>
      <c r="B119" s="10"/>
      <c r="C119" s="13"/>
      <c r="D119" s="13"/>
      <c r="E119" s="13"/>
      <c r="F119" s="16" t="s">
        <v>946</v>
      </c>
      <c r="G119" s="8">
        <v>2260775000</v>
      </c>
      <c r="H119" s="8">
        <v>3592557840</v>
      </c>
    </row>
    <row r="120" spans="1:8" ht="15" customHeight="1" x14ac:dyDescent="0.25">
      <c r="A120" s="29" t="s">
        <v>124</v>
      </c>
      <c r="B120" s="10"/>
      <c r="C120" s="13"/>
      <c r="D120" s="13"/>
      <c r="E120" s="13"/>
      <c r="F120" s="16" t="s">
        <v>947</v>
      </c>
      <c r="G120" s="8">
        <v>1915039000</v>
      </c>
      <c r="H120" s="8">
        <v>0</v>
      </c>
    </row>
    <row r="121" spans="1:8" ht="15" customHeight="1" x14ac:dyDescent="0.25">
      <c r="A121" s="29" t="s">
        <v>125</v>
      </c>
      <c r="B121" s="10"/>
      <c r="C121" s="13"/>
      <c r="D121" s="13"/>
      <c r="E121" s="13"/>
      <c r="F121" s="16" t="s">
        <v>948</v>
      </c>
      <c r="G121" s="8">
        <v>650000000</v>
      </c>
      <c r="H121" s="8">
        <v>0</v>
      </c>
    </row>
    <row r="122" spans="1:8" ht="15" customHeight="1" x14ac:dyDescent="0.25">
      <c r="A122" s="29" t="s">
        <v>126</v>
      </c>
      <c r="B122" s="10"/>
      <c r="C122" s="13"/>
      <c r="D122" s="13"/>
      <c r="E122" s="13"/>
      <c r="F122" s="16" t="s">
        <v>949</v>
      </c>
      <c r="G122" s="8">
        <v>0</v>
      </c>
      <c r="H122" s="37">
        <v>2433370000</v>
      </c>
    </row>
    <row r="123" spans="1:8" ht="15" customHeight="1" x14ac:dyDescent="0.25">
      <c r="A123" s="29" t="s">
        <v>127</v>
      </c>
      <c r="B123" s="10"/>
      <c r="C123" s="13"/>
      <c r="D123" s="13"/>
      <c r="E123" s="13"/>
      <c r="F123" s="16" t="s">
        <v>950</v>
      </c>
      <c r="G123" s="8">
        <v>0</v>
      </c>
      <c r="H123" s="8">
        <v>27589550486</v>
      </c>
    </row>
    <row r="124" spans="1:8" ht="15" customHeight="1" x14ac:dyDescent="0.25">
      <c r="A124" s="29" t="s">
        <v>128</v>
      </c>
      <c r="B124" s="10"/>
      <c r="C124" s="13"/>
      <c r="D124" s="13"/>
      <c r="E124" s="13"/>
      <c r="F124" s="16" t="s">
        <v>951</v>
      </c>
      <c r="G124" s="8">
        <v>1040059000</v>
      </c>
      <c r="H124" s="8">
        <v>764905000</v>
      </c>
    </row>
    <row r="125" spans="1:8" ht="15" customHeight="1" x14ac:dyDescent="0.25">
      <c r="A125" s="29" t="s">
        <v>129</v>
      </c>
      <c r="B125" s="10"/>
      <c r="C125" s="13"/>
      <c r="D125" s="13"/>
      <c r="E125" s="13"/>
      <c r="F125" s="16" t="s">
        <v>952</v>
      </c>
      <c r="G125" s="8">
        <v>0</v>
      </c>
      <c r="H125" s="8">
        <v>806046200</v>
      </c>
    </row>
    <row r="126" spans="1:8" ht="15" customHeight="1" x14ac:dyDescent="0.25">
      <c r="A126" s="29" t="s">
        <v>130</v>
      </c>
      <c r="B126" s="10"/>
      <c r="C126" s="13"/>
      <c r="D126" s="13"/>
      <c r="E126" s="13"/>
      <c r="F126" s="16" t="s">
        <v>953</v>
      </c>
      <c r="G126" s="8">
        <v>557311900</v>
      </c>
      <c r="H126" s="8">
        <v>3972121500</v>
      </c>
    </row>
    <row r="127" spans="1:8" ht="15" customHeight="1" x14ac:dyDescent="0.25">
      <c r="A127" s="29" t="s">
        <v>131</v>
      </c>
      <c r="B127" s="10"/>
      <c r="C127" s="13"/>
      <c r="D127" s="13"/>
      <c r="E127" s="13"/>
      <c r="F127" s="16" t="s">
        <v>954</v>
      </c>
      <c r="G127" s="8">
        <v>25290222850</v>
      </c>
      <c r="H127" s="8">
        <v>49179787334</v>
      </c>
    </row>
    <row r="128" spans="1:8" ht="15" customHeight="1" x14ac:dyDescent="0.25">
      <c r="A128" s="29" t="s">
        <v>132</v>
      </c>
      <c r="B128" s="10"/>
      <c r="C128" s="13"/>
      <c r="D128" s="13"/>
      <c r="E128" s="13"/>
      <c r="F128" s="16" t="s">
        <v>955</v>
      </c>
      <c r="G128" s="8">
        <v>25974563946</v>
      </c>
      <c r="H128" s="8">
        <v>0</v>
      </c>
    </row>
    <row r="129" spans="1:8" ht="15" customHeight="1" x14ac:dyDescent="0.25">
      <c r="A129" s="29" t="s">
        <v>133</v>
      </c>
      <c r="B129" s="10"/>
      <c r="C129" s="13"/>
      <c r="D129" s="13"/>
      <c r="E129" s="13"/>
      <c r="F129" s="16" t="s">
        <v>956</v>
      </c>
      <c r="G129" s="8">
        <v>10369406500</v>
      </c>
      <c r="H129" s="8">
        <v>10962421900</v>
      </c>
    </row>
    <row r="130" spans="1:8" ht="15" customHeight="1" x14ac:dyDescent="0.25">
      <c r="A130" s="29" t="s">
        <v>134</v>
      </c>
      <c r="B130" s="10"/>
      <c r="C130" s="13"/>
      <c r="D130" s="13"/>
      <c r="E130" s="13"/>
      <c r="F130" s="16" t="s">
        <v>957</v>
      </c>
      <c r="G130" s="8">
        <v>159160257000</v>
      </c>
      <c r="H130" s="8">
        <v>166775259735</v>
      </c>
    </row>
    <row r="131" spans="1:8" ht="15" customHeight="1" x14ac:dyDescent="0.25">
      <c r="A131" s="29" t="s">
        <v>135</v>
      </c>
      <c r="B131" s="10"/>
      <c r="C131" s="13"/>
      <c r="D131" s="13"/>
      <c r="E131" s="13"/>
      <c r="F131" s="16" t="s">
        <v>958</v>
      </c>
      <c r="G131" s="8">
        <v>461250000</v>
      </c>
      <c r="H131" s="8">
        <v>183512500</v>
      </c>
    </row>
    <row r="132" spans="1:8" ht="15" customHeight="1" x14ac:dyDescent="0.25">
      <c r="A132" s="29" t="s">
        <v>136</v>
      </c>
      <c r="B132" s="10"/>
      <c r="C132" s="13"/>
      <c r="D132" s="13"/>
      <c r="E132" s="13"/>
      <c r="F132" s="16" t="s">
        <v>959</v>
      </c>
      <c r="G132" s="8">
        <v>25964585330</v>
      </c>
      <c r="H132" s="8">
        <v>21372274682</v>
      </c>
    </row>
    <row r="133" spans="1:8" ht="15" customHeight="1" x14ac:dyDescent="0.25">
      <c r="A133" s="29" t="s">
        <v>137</v>
      </c>
      <c r="B133" s="10"/>
      <c r="C133" s="13"/>
      <c r="D133" s="13"/>
      <c r="E133" s="13"/>
      <c r="F133" s="16" t="s">
        <v>960</v>
      </c>
      <c r="G133" s="8">
        <v>5214609793</v>
      </c>
      <c r="H133" s="8">
        <v>5178869688</v>
      </c>
    </row>
    <row r="134" spans="1:8" ht="15" customHeight="1" x14ac:dyDescent="0.25">
      <c r="A134" s="29" t="s">
        <v>138</v>
      </c>
      <c r="B134" s="10"/>
      <c r="C134" s="13"/>
      <c r="D134" s="13"/>
      <c r="E134" s="13"/>
      <c r="F134" s="16" t="s">
        <v>961</v>
      </c>
      <c r="G134" s="8">
        <v>2195369000</v>
      </c>
      <c r="H134" s="8">
        <v>12920404000</v>
      </c>
    </row>
    <row r="135" spans="1:8" ht="15" customHeight="1" x14ac:dyDescent="0.25">
      <c r="A135" s="29" t="s">
        <v>139</v>
      </c>
      <c r="B135" s="10"/>
      <c r="C135" s="13"/>
      <c r="D135" s="13"/>
      <c r="E135" s="13"/>
      <c r="F135" s="16" t="s">
        <v>962</v>
      </c>
      <c r="G135" s="8">
        <v>3091185050</v>
      </c>
      <c r="H135" s="8">
        <v>2175922230</v>
      </c>
    </row>
    <row r="136" spans="1:8" ht="15" customHeight="1" x14ac:dyDescent="0.25">
      <c r="A136" s="29" t="s">
        <v>140</v>
      </c>
      <c r="B136" s="10"/>
      <c r="C136" s="13"/>
      <c r="D136" s="13"/>
      <c r="E136" s="13"/>
      <c r="F136" s="16" t="s">
        <v>963</v>
      </c>
      <c r="G136" s="8">
        <v>0</v>
      </c>
      <c r="H136" s="8">
        <v>1934317000</v>
      </c>
    </row>
    <row r="137" spans="1:8" ht="15" customHeight="1" x14ac:dyDescent="0.25">
      <c r="A137" s="29" t="s">
        <v>141</v>
      </c>
      <c r="B137" s="10"/>
      <c r="C137" s="13"/>
      <c r="D137" s="13"/>
      <c r="E137" s="13"/>
      <c r="F137" s="16" t="s">
        <v>964</v>
      </c>
      <c r="G137" s="8">
        <v>3190904280</v>
      </c>
      <c r="H137" s="37">
        <v>3144496600</v>
      </c>
    </row>
    <row r="138" spans="1:8" ht="15" customHeight="1" x14ac:dyDescent="0.25">
      <c r="A138" s="29" t="s">
        <v>142</v>
      </c>
      <c r="B138" s="10"/>
      <c r="C138" s="13"/>
      <c r="D138" s="13"/>
      <c r="E138" s="13"/>
      <c r="F138" s="16" t="s">
        <v>965</v>
      </c>
      <c r="G138" s="8">
        <v>744342000</v>
      </c>
      <c r="H138" s="8">
        <v>1788088000</v>
      </c>
    </row>
    <row r="139" spans="1:8" ht="15" customHeight="1" x14ac:dyDescent="0.25">
      <c r="A139" s="29" t="s">
        <v>143</v>
      </c>
      <c r="B139" s="10"/>
      <c r="C139" s="13"/>
      <c r="D139" s="13"/>
      <c r="E139" s="13"/>
      <c r="F139" s="16" t="s">
        <v>966</v>
      </c>
      <c r="G139" s="8">
        <v>2495300000</v>
      </c>
      <c r="H139" s="37">
        <v>3019500000</v>
      </c>
    </row>
    <row r="140" spans="1:8" ht="15" customHeight="1" x14ac:dyDescent="0.25">
      <c r="A140" s="29" t="s">
        <v>144</v>
      </c>
      <c r="B140" s="10"/>
      <c r="C140" s="13"/>
      <c r="D140" s="13"/>
      <c r="E140" s="13"/>
      <c r="F140" s="16" t="s">
        <v>967</v>
      </c>
      <c r="G140" s="8">
        <v>473850000</v>
      </c>
      <c r="H140" s="8">
        <v>450000000</v>
      </c>
    </row>
    <row r="141" spans="1:8" ht="15" customHeight="1" x14ac:dyDescent="0.25">
      <c r="A141" s="29" t="s">
        <v>145</v>
      </c>
      <c r="B141" s="10"/>
      <c r="C141" s="13"/>
      <c r="D141" s="13"/>
      <c r="E141" s="13"/>
      <c r="F141" s="16" t="s">
        <v>968</v>
      </c>
      <c r="G141" s="8">
        <v>255870000</v>
      </c>
      <c r="H141" s="8">
        <v>0</v>
      </c>
    </row>
    <row r="142" spans="1:8" ht="15" customHeight="1" x14ac:dyDescent="0.25">
      <c r="A142" s="38" t="s">
        <v>146</v>
      </c>
      <c r="B142" s="9"/>
      <c r="C142" s="13"/>
      <c r="D142" s="13" t="s">
        <v>147</v>
      </c>
      <c r="E142" s="23"/>
      <c r="G142" s="7">
        <f>SUM(G143:G144)</f>
        <v>30678594000</v>
      </c>
      <c r="H142" s="7">
        <f>SUM(H143:H144)</f>
        <v>43832487000</v>
      </c>
    </row>
    <row r="143" spans="1:8" ht="15" customHeight="1" x14ac:dyDescent="0.25">
      <c r="A143" s="29" t="s">
        <v>148</v>
      </c>
      <c r="B143" s="10"/>
      <c r="C143" s="13"/>
      <c r="D143" s="13"/>
      <c r="E143" s="13"/>
      <c r="F143" s="16" t="s">
        <v>969</v>
      </c>
      <c r="G143" s="8">
        <v>30678594000</v>
      </c>
      <c r="H143" s="8">
        <v>43832487000</v>
      </c>
    </row>
    <row r="144" spans="1:8" ht="15" customHeight="1" x14ac:dyDescent="0.25">
      <c r="A144" s="29" t="s">
        <v>149</v>
      </c>
      <c r="B144" s="10"/>
      <c r="C144" s="13"/>
      <c r="D144" s="13"/>
      <c r="E144" s="13"/>
      <c r="F144" s="16" t="s">
        <v>970</v>
      </c>
      <c r="G144" s="8">
        <v>0</v>
      </c>
      <c r="H144" s="8">
        <v>0</v>
      </c>
    </row>
    <row r="145" spans="1:10" ht="15" customHeight="1" x14ac:dyDescent="0.25">
      <c r="A145" s="38" t="s">
        <v>150</v>
      </c>
      <c r="B145" s="10"/>
      <c r="C145" s="13"/>
      <c r="D145" s="13" t="s">
        <v>151</v>
      </c>
      <c r="E145" s="13"/>
      <c r="F145" s="16"/>
      <c r="G145" s="7">
        <f>SUM(G146:G150)</f>
        <v>113795861540</v>
      </c>
      <c r="H145" s="7">
        <f>SUM(H146:H150)</f>
        <v>103705514022</v>
      </c>
    </row>
    <row r="146" spans="1:10" ht="15" customHeight="1" x14ac:dyDescent="0.25">
      <c r="A146" s="29" t="s">
        <v>152</v>
      </c>
      <c r="B146" s="10"/>
      <c r="C146" s="13"/>
      <c r="D146" s="13"/>
      <c r="E146" s="13"/>
      <c r="F146" s="16" t="s">
        <v>971</v>
      </c>
      <c r="G146" s="8">
        <v>28493905293</v>
      </c>
      <c r="H146" s="8">
        <v>29327143474</v>
      </c>
    </row>
    <row r="147" spans="1:10" ht="15" customHeight="1" x14ac:dyDescent="0.25">
      <c r="A147" s="29" t="s">
        <v>153</v>
      </c>
      <c r="B147" s="10"/>
      <c r="C147" s="13"/>
      <c r="D147" s="13"/>
      <c r="E147" s="13"/>
      <c r="F147" s="16" t="s">
        <v>972</v>
      </c>
      <c r="G147" s="8">
        <v>12036837344</v>
      </c>
      <c r="H147" s="37">
        <v>18915234539</v>
      </c>
    </row>
    <row r="148" spans="1:10" x14ac:dyDescent="0.25">
      <c r="A148" s="1" t="s">
        <v>154</v>
      </c>
      <c r="B148" s="10"/>
      <c r="C148" s="15"/>
      <c r="D148" s="30"/>
      <c r="E148" s="30"/>
      <c r="F148" s="16" t="s">
        <v>973</v>
      </c>
      <c r="G148" s="8">
        <v>22413419938</v>
      </c>
      <c r="H148" s="2">
        <v>24984524790</v>
      </c>
    </row>
    <row r="149" spans="1:10" x14ac:dyDescent="0.25">
      <c r="A149" s="1" t="s">
        <v>155</v>
      </c>
      <c r="B149" s="10"/>
      <c r="C149" s="15"/>
      <c r="D149" s="25"/>
      <c r="E149" s="25"/>
      <c r="F149" s="36" t="s">
        <v>974</v>
      </c>
      <c r="G149" s="8">
        <v>124173036</v>
      </c>
      <c r="H149" s="8">
        <v>115739252</v>
      </c>
    </row>
    <row r="150" spans="1:10" ht="15" customHeight="1" x14ac:dyDescent="0.25">
      <c r="A150" s="1" t="s">
        <v>156</v>
      </c>
      <c r="B150" s="10"/>
      <c r="C150" s="15"/>
      <c r="D150" s="30"/>
      <c r="E150" s="30"/>
      <c r="F150" s="16" t="s">
        <v>975</v>
      </c>
      <c r="G150" s="8">
        <v>50727525929</v>
      </c>
      <c r="H150" s="2">
        <v>30362871967</v>
      </c>
    </row>
    <row r="151" spans="1:10" ht="15" customHeight="1" x14ac:dyDescent="0.25">
      <c r="A151" s="4" t="s">
        <v>157</v>
      </c>
      <c r="B151" s="10"/>
      <c r="C151" s="15"/>
      <c r="D151" s="13" t="s">
        <v>158</v>
      </c>
      <c r="E151" s="13"/>
      <c r="F151" s="16"/>
      <c r="G151" s="6">
        <f>G152</f>
        <v>13572473000</v>
      </c>
      <c r="H151" s="6">
        <f>H152</f>
        <v>9478491500</v>
      </c>
    </row>
    <row r="152" spans="1:10" ht="15" customHeight="1" x14ac:dyDescent="0.25">
      <c r="A152" s="1" t="s">
        <v>159</v>
      </c>
      <c r="B152" s="10"/>
      <c r="C152" s="15"/>
      <c r="D152" s="30"/>
      <c r="E152" s="30"/>
      <c r="F152" s="16" t="s">
        <v>976</v>
      </c>
      <c r="G152" s="8">
        <v>13572473000</v>
      </c>
      <c r="H152" s="2">
        <v>9478491500</v>
      </c>
    </row>
    <row r="153" spans="1:10" s="20" customFormat="1" ht="15" customHeight="1" x14ac:dyDescent="0.25">
      <c r="A153" s="4" t="s">
        <v>160</v>
      </c>
      <c r="B153" s="9"/>
      <c r="C153" s="12" t="s">
        <v>161</v>
      </c>
      <c r="D153" s="13"/>
      <c r="E153" s="13"/>
      <c r="F153" s="14"/>
      <c r="G153" s="7">
        <f>G154</f>
        <v>129409584476.94</v>
      </c>
      <c r="H153" s="7">
        <f>H154</f>
        <v>107814488863.5</v>
      </c>
      <c r="I153" s="31"/>
      <c r="J153" s="61"/>
    </row>
    <row r="154" spans="1:10" s="20" customFormat="1" ht="15" customHeight="1" x14ac:dyDescent="0.25">
      <c r="A154" s="4" t="s">
        <v>162</v>
      </c>
      <c r="B154" s="9"/>
      <c r="C154" s="12"/>
      <c r="D154" s="13" t="s">
        <v>163</v>
      </c>
      <c r="E154" s="13"/>
      <c r="F154" s="14"/>
      <c r="G154" s="7">
        <f>SUM(G155:G163)</f>
        <v>129409584476.94</v>
      </c>
      <c r="H154" s="7">
        <f>SUM(H155:H163)</f>
        <v>107814488863.5</v>
      </c>
      <c r="I154" s="31"/>
      <c r="J154" s="61"/>
    </row>
    <row r="155" spans="1:10" x14ac:dyDescent="0.25">
      <c r="A155" s="1" t="s">
        <v>164</v>
      </c>
      <c r="B155" s="10"/>
      <c r="C155" s="15"/>
      <c r="D155" s="30"/>
      <c r="E155" s="30"/>
      <c r="F155" s="16" t="s">
        <v>977</v>
      </c>
      <c r="G155" s="37">
        <v>10681384652</v>
      </c>
      <c r="H155" s="37">
        <v>6629890950</v>
      </c>
    </row>
    <row r="156" spans="1:10" s="21" customFormat="1" ht="15" customHeight="1" x14ac:dyDescent="0.25">
      <c r="A156" s="1" t="s">
        <v>165</v>
      </c>
      <c r="B156" s="10"/>
      <c r="C156" s="15"/>
      <c r="D156" s="25"/>
      <c r="E156" s="25"/>
      <c r="F156" s="36" t="s">
        <v>980</v>
      </c>
      <c r="G156" s="8">
        <v>9766165222</v>
      </c>
      <c r="H156" s="2">
        <v>6463019863.5</v>
      </c>
      <c r="I156" s="31"/>
      <c r="J156" s="31"/>
    </row>
    <row r="157" spans="1:10" s="21" customFormat="1" x14ac:dyDescent="0.25">
      <c r="A157" s="1" t="s">
        <v>166</v>
      </c>
      <c r="B157" s="10"/>
      <c r="C157" s="15"/>
      <c r="D157" s="30"/>
      <c r="E157" s="30"/>
      <c r="F157" s="16" t="s">
        <v>978</v>
      </c>
      <c r="G157" s="37">
        <v>62442900000</v>
      </c>
      <c r="H157" s="37">
        <v>55447840000</v>
      </c>
      <c r="I157" s="31"/>
      <c r="J157" s="31"/>
    </row>
    <row r="158" spans="1:10" s="21" customFormat="1" ht="15" customHeight="1" x14ac:dyDescent="0.25">
      <c r="A158" s="1" t="s">
        <v>167</v>
      </c>
      <c r="B158" s="10"/>
      <c r="C158" s="15"/>
      <c r="D158" s="30"/>
      <c r="E158" s="30"/>
      <c r="F158" s="16" t="s">
        <v>979</v>
      </c>
      <c r="G158" s="8">
        <v>33187850000</v>
      </c>
      <c r="H158" s="2">
        <v>29809000000</v>
      </c>
      <c r="I158" s="31"/>
      <c r="J158" s="31"/>
    </row>
    <row r="159" spans="1:10" s="21" customFormat="1" ht="15" customHeight="1" x14ac:dyDescent="0.25">
      <c r="A159" s="1" t="s">
        <v>168</v>
      </c>
      <c r="B159" s="10"/>
      <c r="C159" s="15"/>
      <c r="D159" s="30"/>
      <c r="E159" s="30"/>
      <c r="F159" s="16" t="s">
        <v>981</v>
      </c>
      <c r="G159" s="8">
        <v>0</v>
      </c>
      <c r="H159" s="2">
        <v>4434000000</v>
      </c>
      <c r="I159" s="31"/>
      <c r="J159" s="31"/>
    </row>
    <row r="160" spans="1:10" s="21" customFormat="1" x14ac:dyDescent="0.25">
      <c r="A160" s="1" t="s">
        <v>169</v>
      </c>
      <c r="B160" s="10"/>
      <c r="C160" s="15"/>
      <c r="D160" s="30"/>
      <c r="E160" s="30"/>
      <c r="F160" s="16" t="s">
        <v>982</v>
      </c>
      <c r="G160" s="8">
        <v>0</v>
      </c>
      <c r="H160" s="2">
        <v>2205000000</v>
      </c>
      <c r="I160" s="31"/>
      <c r="J160" s="31"/>
    </row>
    <row r="161" spans="1:10" s="21" customFormat="1" ht="15" customHeight="1" x14ac:dyDescent="0.25">
      <c r="A161" s="1" t="s">
        <v>170</v>
      </c>
      <c r="B161" s="10"/>
      <c r="C161" s="15"/>
      <c r="D161" s="25"/>
      <c r="E161" s="25"/>
      <c r="F161" s="36" t="s">
        <v>983</v>
      </c>
      <c r="G161" s="8">
        <v>202035000</v>
      </c>
      <c r="H161" s="8">
        <v>9000000</v>
      </c>
      <c r="I161" s="31"/>
      <c r="J161" s="31"/>
    </row>
    <row r="162" spans="1:10" s="21" customFormat="1" x14ac:dyDescent="0.25">
      <c r="A162" s="1" t="s">
        <v>171</v>
      </c>
      <c r="B162" s="10"/>
      <c r="C162" s="15"/>
      <c r="D162" s="13"/>
      <c r="E162" s="13"/>
      <c r="F162" s="16" t="s">
        <v>984</v>
      </c>
      <c r="G162" s="37">
        <v>13129160602.940001</v>
      </c>
      <c r="H162" s="37">
        <v>2816738050</v>
      </c>
      <c r="I162" s="31"/>
      <c r="J162" s="31"/>
    </row>
    <row r="163" spans="1:10" s="21" customFormat="1" ht="15" customHeight="1" x14ac:dyDescent="0.25">
      <c r="A163" s="1" t="s">
        <v>172</v>
      </c>
      <c r="B163" s="10"/>
      <c r="C163" s="15"/>
      <c r="D163" s="13"/>
      <c r="E163" s="13"/>
      <c r="F163" s="16" t="s">
        <v>985</v>
      </c>
      <c r="G163" s="8">
        <v>89000</v>
      </c>
      <c r="H163" s="2">
        <v>0</v>
      </c>
      <c r="I163" s="31"/>
      <c r="J163" s="31"/>
    </row>
    <row r="164" spans="1:10" s="19" customFormat="1" ht="15" customHeight="1" x14ac:dyDescent="0.25">
      <c r="A164" s="3">
        <v>9</v>
      </c>
      <c r="B164" s="9" t="s">
        <v>173</v>
      </c>
      <c r="C164" s="12"/>
      <c r="D164" s="13"/>
      <c r="E164" s="13"/>
      <c r="F164" s="14"/>
      <c r="G164" s="7">
        <f>G165+G481</f>
        <v>1721535687875.8401</v>
      </c>
      <c r="H164" s="7">
        <f>H165+H481</f>
        <v>1689209560115.4697</v>
      </c>
      <c r="I164" s="31"/>
      <c r="J164" s="61"/>
    </row>
    <row r="165" spans="1:10" s="19" customFormat="1" ht="15" customHeight="1" x14ac:dyDescent="0.25">
      <c r="A165" s="4" t="s">
        <v>174</v>
      </c>
      <c r="B165" s="9"/>
      <c r="C165" s="12" t="s">
        <v>175</v>
      </c>
      <c r="D165" s="13"/>
      <c r="E165" s="13"/>
      <c r="F165" s="14"/>
      <c r="G165" s="7">
        <f>G166+G217+G277+G347+G378+G383+G386+G403+G413+G477</f>
        <v>1572713098875.8401</v>
      </c>
      <c r="H165" s="7">
        <f>H166+H217+H277+H347+H378+H383+H386+H403+H413+H477</f>
        <v>1565016483715.4697</v>
      </c>
      <c r="I165" s="31"/>
      <c r="J165" s="61"/>
    </row>
    <row r="166" spans="1:10" s="19" customFormat="1" ht="15" customHeight="1" x14ac:dyDescent="0.25">
      <c r="A166" s="4" t="s">
        <v>176</v>
      </c>
      <c r="B166" s="9"/>
      <c r="C166" s="12"/>
      <c r="D166" s="13" t="s">
        <v>177</v>
      </c>
      <c r="E166" s="13"/>
      <c r="F166" s="14"/>
      <c r="G166" s="7">
        <f>SUM(G167:G216)</f>
        <v>879156560927</v>
      </c>
      <c r="H166" s="7">
        <f>SUM(H167:H216)</f>
        <v>903513484852</v>
      </c>
      <c r="I166" s="31"/>
      <c r="J166" s="61"/>
    </row>
    <row r="167" spans="1:10" s="21" customFormat="1" x14ac:dyDescent="0.25">
      <c r="A167" s="1" t="s">
        <v>178</v>
      </c>
      <c r="B167" s="10"/>
      <c r="C167" s="15"/>
      <c r="D167" s="13"/>
      <c r="E167" s="13"/>
      <c r="F167" s="16" t="s">
        <v>179</v>
      </c>
      <c r="G167" s="8">
        <v>374873295437</v>
      </c>
      <c r="H167" s="2">
        <v>390698353979</v>
      </c>
      <c r="I167" s="31"/>
      <c r="J167" s="31"/>
    </row>
    <row r="168" spans="1:10" s="21" customFormat="1" ht="15" customHeight="1" x14ac:dyDescent="0.25">
      <c r="A168" s="1" t="s">
        <v>180</v>
      </c>
      <c r="B168" s="10"/>
      <c r="C168" s="25"/>
      <c r="D168" s="25"/>
      <c r="E168" s="25"/>
      <c r="F168" s="36" t="s">
        <v>181</v>
      </c>
      <c r="G168" s="8">
        <v>34381667986</v>
      </c>
      <c r="H168" s="8">
        <v>35883833007</v>
      </c>
      <c r="I168" s="31"/>
      <c r="J168" s="31"/>
    </row>
    <row r="169" spans="1:10" s="21" customFormat="1" ht="15" customHeight="1" x14ac:dyDescent="0.25">
      <c r="A169" s="1" t="s">
        <v>182</v>
      </c>
      <c r="B169" s="10"/>
      <c r="C169" s="15"/>
      <c r="D169" s="25"/>
      <c r="E169" s="25"/>
      <c r="F169" s="36" t="s">
        <v>183</v>
      </c>
      <c r="G169" s="8">
        <v>7928361000</v>
      </c>
      <c r="H169" s="8">
        <v>7925127750</v>
      </c>
      <c r="I169" s="31"/>
      <c r="J169" s="31"/>
    </row>
    <row r="170" spans="1:10" s="21" customFormat="1" ht="15" customHeight="1" x14ac:dyDescent="0.25">
      <c r="A170" s="29" t="s">
        <v>184</v>
      </c>
      <c r="B170" s="10"/>
      <c r="C170" s="15"/>
      <c r="D170" s="13"/>
      <c r="E170" s="13"/>
      <c r="F170" s="16" t="s">
        <v>185</v>
      </c>
      <c r="G170" s="8">
        <v>25759708007</v>
      </c>
      <c r="H170" s="8">
        <v>26182210165</v>
      </c>
      <c r="I170" s="31"/>
      <c r="J170" s="31"/>
    </row>
    <row r="171" spans="1:10" s="21" customFormat="1" ht="15" customHeight="1" x14ac:dyDescent="0.25">
      <c r="A171" s="29" t="s">
        <v>186</v>
      </c>
      <c r="B171" s="10"/>
      <c r="C171" s="15"/>
      <c r="D171" s="13"/>
      <c r="E171" s="13"/>
      <c r="F171" s="16" t="s">
        <v>187</v>
      </c>
      <c r="G171" s="8">
        <v>4846583000</v>
      </c>
      <c r="H171" s="8">
        <v>5459981000</v>
      </c>
      <c r="I171" s="31"/>
      <c r="J171" s="31"/>
    </row>
    <row r="172" spans="1:10" s="21" customFormat="1" ht="15" customHeight="1" x14ac:dyDescent="0.25">
      <c r="A172" s="29" t="s">
        <v>188</v>
      </c>
      <c r="B172" s="10"/>
      <c r="C172" s="15"/>
      <c r="D172" s="13"/>
      <c r="E172" s="13"/>
      <c r="F172" s="16" t="s">
        <v>189</v>
      </c>
      <c r="G172" s="8">
        <v>17288951958</v>
      </c>
      <c r="H172" s="8">
        <v>18050803830</v>
      </c>
      <c r="I172" s="31"/>
      <c r="J172" s="31"/>
    </row>
    <row r="173" spans="1:10" s="21" customFormat="1" ht="15" customHeight="1" x14ac:dyDescent="0.25">
      <c r="A173" s="29" t="s">
        <v>190</v>
      </c>
      <c r="B173" s="10"/>
      <c r="C173" s="15"/>
      <c r="D173" s="13"/>
      <c r="E173" s="13"/>
      <c r="F173" s="16" t="s">
        <v>191</v>
      </c>
      <c r="G173" s="8">
        <v>1840527016</v>
      </c>
      <c r="H173" s="8">
        <v>1762470665</v>
      </c>
      <c r="I173" s="31"/>
      <c r="J173" s="31"/>
    </row>
    <row r="174" spans="1:10" s="21" customFormat="1" ht="15" customHeight="1" x14ac:dyDescent="0.25">
      <c r="A174" s="29" t="s">
        <v>192</v>
      </c>
      <c r="B174" s="10"/>
      <c r="C174" s="15"/>
      <c r="D174" s="13"/>
      <c r="E174" s="13"/>
      <c r="F174" s="16" t="s">
        <v>193</v>
      </c>
      <c r="G174" s="8">
        <v>4832577</v>
      </c>
      <c r="H174" s="8">
        <v>5275065</v>
      </c>
      <c r="I174" s="31"/>
      <c r="J174" s="31"/>
    </row>
    <row r="175" spans="1:10" s="21" customFormat="1" ht="15" customHeight="1" x14ac:dyDescent="0.25">
      <c r="A175" s="29" t="s">
        <v>194</v>
      </c>
      <c r="B175" s="10"/>
      <c r="C175" s="15"/>
      <c r="D175" s="13"/>
      <c r="E175" s="13"/>
      <c r="F175" s="16" t="s">
        <v>986</v>
      </c>
      <c r="G175" s="8">
        <v>21126610146</v>
      </c>
      <c r="H175" s="8">
        <v>10999872771</v>
      </c>
      <c r="I175" s="31"/>
      <c r="J175" s="31"/>
    </row>
    <row r="176" spans="1:10" s="21" customFormat="1" ht="15" customHeight="1" x14ac:dyDescent="0.25">
      <c r="A176" s="29" t="s">
        <v>195</v>
      </c>
      <c r="B176" s="10"/>
      <c r="C176" s="15"/>
      <c r="D176" s="13"/>
      <c r="E176" s="13"/>
      <c r="F176" s="16" t="s">
        <v>196</v>
      </c>
      <c r="G176" s="8">
        <v>86058000</v>
      </c>
      <c r="H176" s="8">
        <v>85816500</v>
      </c>
      <c r="I176" s="31"/>
      <c r="J176" s="31"/>
    </row>
    <row r="177" spans="1:10" s="21" customFormat="1" ht="15" customHeight="1" x14ac:dyDescent="0.25">
      <c r="A177" s="29" t="s">
        <v>197</v>
      </c>
      <c r="B177" s="10"/>
      <c r="C177" s="15"/>
      <c r="D177" s="13"/>
      <c r="E177" s="13"/>
      <c r="F177" s="16" t="s">
        <v>198</v>
      </c>
      <c r="G177" s="8">
        <v>26856900</v>
      </c>
      <c r="H177" s="8">
        <v>24618825</v>
      </c>
      <c r="I177" s="31"/>
      <c r="J177" s="31"/>
    </row>
    <row r="178" spans="1:10" s="21" customFormat="1" ht="15" customHeight="1" x14ac:dyDescent="0.25">
      <c r="A178" s="29" t="s">
        <v>199</v>
      </c>
      <c r="B178" s="10"/>
      <c r="C178" s="15"/>
      <c r="D178" s="13"/>
      <c r="E178" s="13"/>
      <c r="F178" s="16" t="s">
        <v>200</v>
      </c>
      <c r="G178" s="8">
        <v>55906200</v>
      </c>
      <c r="H178" s="8">
        <v>51156000</v>
      </c>
      <c r="I178" s="31"/>
      <c r="J178" s="31"/>
    </row>
    <row r="179" spans="1:10" s="21" customFormat="1" ht="15" customHeight="1" x14ac:dyDescent="0.25">
      <c r="A179" s="29" t="s">
        <v>201</v>
      </c>
      <c r="B179" s="10"/>
      <c r="C179" s="15"/>
      <c r="D179" s="13"/>
      <c r="E179" s="13"/>
      <c r="F179" s="16" t="s">
        <v>202</v>
      </c>
      <c r="G179" s="37">
        <v>26856900</v>
      </c>
      <c r="H179" s="37">
        <v>24618825</v>
      </c>
      <c r="I179" s="31"/>
      <c r="J179" s="31"/>
    </row>
    <row r="180" spans="1:10" s="21" customFormat="1" ht="15" customHeight="1" x14ac:dyDescent="0.25">
      <c r="A180" s="1" t="s">
        <v>203</v>
      </c>
      <c r="B180" s="10"/>
      <c r="C180" s="15"/>
      <c r="D180" s="13"/>
      <c r="E180" s="13"/>
      <c r="F180" s="16" t="s">
        <v>204</v>
      </c>
      <c r="G180" s="8">
        <v>7856500</v>
      </c>
      <c r="H180" s="2">
        <v>7202025</v>
      </c>
      <c r="I180" s="31"/>
      <c r="J180" s="31"/>
    </row>
    <row r="181" spans="1:10" s="21" customFormat="1" ht="15" customHeight="1" x14ac:dyDescent="0.25">
      <c r="A181" s="1" t="s">
        <v>205</v>
      </c>
      <c r="B181" s="10"/>
      <c r="C181" s="15"/>
      <c r="D181" s="13"/>
      <c r="E181" s="13"/>
      <c r="F181" s="16" t="s">
        <v>206</v>
      </c>
      <c r="G181" s="8">
        <v>27450675</v>
      </c>
      <c r="H181" s="2">
        <v>26247920</v>
      </c>
      <c r="I181" s="31"/>
      <c r="J181" s="31"/>
    </row>
    <row r="182" spans="1:10" s="21" customFormat="1" ht="15" customHeight="1" x14ac:dyDescent="0.25">
      <c r="A182" s="1" t="s">
        <v>207</v>
      </c>
      <c r="B182" s="10"/>
      <c r="C182" s="15"/>
      <c r="D182" s="13"/>
      <c r="E182" s="13"/>
      <c r="F182" s="16" t="s">
        <v>208</v>
      </c>
      <c r="G182" s="8">
        <v>6298000000</v>
      </c>
      <c r="H182" s="2">
        <v>4888000000</v>
      </c>
      <c r="I182" s="31"/>
      <c r="J182" s="31"/>
    </row>
    <row r="183" spans="1:10" s="21" customFormat="1" ht="15" customHeight="1" x14ac:dyDescent="0.25">
      <c r="A183" s="1" t="s">
        <v>209</v>
      </c>
      <c r="B183" s="10"/>
      <c r="C183" s="15"/>
      <c r="D183" s="25"/>
      <c r="E183" s="25"/>
      <c r="F183" s="36" t="s">
        <v>210</v>
      </c>
      <c r="G183" s="8">
        <v>0</v>
      </c>
      <c r="H183" s="2">
        <v>416115000</v>
      </c>
      <c r="I183" s="31"/>
      <c r="J183" s="31"/>
    </row>
    <row r="184" spans="1:10" s="21" customFormat="1" ht="15" customHeight="1" x14ac:dyDescent="0.25">
      <c r="A184" s="1" t="s">
        <v>211</v>
      </c>
      <c r="B184" s="10"/>
      <c r="C184" s="15"/>
      <c r="D184" s="25"/>
      <c r="E184" s="25"/>
      <c r="F184" s="36" t="s">
        <v>212</v>
      </c>
      <c r="G184" s="8">
        <v>2307488892</v>
      </c>
      <c r="H184" s="2">
        <v>2407995732</v>
      </c>
      <c r="I184" s="31"/>
      <c r="J184" s="31"/>
    </row>
    <row r="185" spans="1:10" s="21" customFormat="1" x14ac:dyDescent="0.25">
      <c r="A185" s="1" t="s">
        <v>213</v>
      </c>
      <c r="B185" s="10"/>
      <c r="C185" s="15"/>
      <c r="D185" s="15"/>
      <c r="E185" s="15"/>
      <c r="F185" s="40" t="s">
        <v>214</v>
      </c>
      <c r="G185" s="2">
        <v>770625245</v>
      </c>
      <c r="H185" s="2">
        <v>802541620</v>
      </c>
      <c r="I185" s="31"/>
      <c r="J185" s="31"/>
    </row>
    <row r="186" spans="1:10" s="21" customFormat="1" ht="15" customHeight="1" x14ac:dyDescent="0.25">
      <c r="A186" s="41" t="s">
        <v>215</v>
      </c>
      <c r="B186" s="24"/>
      <c r="C186" s="25"/>
      <c r="D186" s="25"/>
      <c r="E186" s="25"/>
      <c r="F186" s="36" t="s">
        <v>216</v>
      </c>
      <c r="G186" s="8">
        <v>167708789250</v>
      </c>
      <c r="H186" s="8">
        <v>177081384580</v>
      </c>
      <c r="I186" s="31"/>
      <c r="J186" s="31"/>
    </row>
    <row r="187" spans="1:10" s="21" customFormat="1" ht="15" customHeight="1" x14ac:dyDescent="0.25">
      <c r="A187" s="1" t="s">
        <v>217</v>
      </c>
      <c r="B187" s="10"/>
      <c r="C187" s="25"/>
      <c r="D187" s="25"/>
      <c r="E187" s="25"/>
      <c r="F187" s="36" t="s">
        <v>218</v>
      </c>
      <c r="G187" s="8">
        <v>771750000</v>
      </c>
      <c r="H187" s="8">
        <v>297000000</v>
      </c>
      <c r="I187" s="31"/>
      <c r="J187" s="31"/>
    </row>
    <row r="188" spans="1:10" s="21" customFormat="1" ht="15" customHeight="1" x14ac:dyDescent="0.25">
      <c r="A188" s="1" t="s">
        <v>219</v>
      </c>
      <c r="B188" s="10"/>
      <c r="C188" s="30"/>
      <c r="D188" s="25"/>
      <c r="E188" s="25"/>
      <c r="F188" s="36" t="s">
        <v>220</v>
      </c>
      <c r="G188" s="8">
        <v>1417500000</v>
      </c>
      <c r="H188" s="8">
        <v>934500000</v>
      </c>
      <c r="I188" s="31"/>
      <c r="J188" s="31"/>
    </row>
    <row r="189" spans="1:10" s="21" customFormat="1" ht="15" customHeight="1" x14ac:dyDescent="0.25">
      <c r="A189" s="29" t="s">
        <v>221</v>
      </c>
      <c r="B189" s="10"/>
      <c r="C189" s="30"/>
      <c r="D189" s="30"/>
      <c r="E189" s="30"/>
      <c r="F189" s="16" t="s">
        <v>222</v>
      </c>
      <c r="G189" s="8">
        <v>4920000000</v>
      </c>
      <c r="H189" s="8">
        <v>4207500000</v>
      </c>
      <c r="I189" s="31"/>
      <c r="J189" s="31"/>
    </row>
    <row r="190" spans="1:10" s="21" customFormat="1" ht="15" customHeight="1" x14ac:dyDescent="0.25">
      <c r="A190" s="29" t="s">
        <v>223</v>
      </c>
      <c r="B190" s="10"/>
      <c r="C190" s="30"/>
      <c r="D190" s="30"/>
      <c r="E190" s="30"/>
      <c r="F190" s="16" t="s">
        <v>987</v>
      </c>
      <c r="G190" s="8">
        <v>54438068800</v>
      </c>
      <c r="H190" s="8">
        <v>79803466953</v>
      </c>
      <c r="I190" s="31"/>
      <c r="J190" s="31"/>
    </row>
    <row r="191" spans="1:10" s="21" customFormat="1" ht="15" customHeight="1" x14ac:dyDescent="0.25">
      <c r="A191" s="29" t="s">
        <v>224</v>
      </c>
      <c r="B191" s="10"/>
      <c r="C191" s="30"/>
      <c r="D191" s="30"/>
      <c r="E191" s="30"/>
      <c r="F191" s="16" t="s">
        <v>225</v>
      </c>
      <c r="G191" s="8">
        <v>77200000</v>
      </c>
      <c r="H191" s="8">
        <v>121368000</v>
      </c>
      <c r="I191" s="31"/>
      <c r="J191" s="31"/>
    </row>
    <row r="192" spans="1:10" s="21" customFormat="1" ht="15" customHeight="1" x14ac:dyDescent="0.25">
      <c r="A192" s="29" t="s">
        <v>226</v>
      </c>
      <c r="B192" s="10"/>
      <c r="C192" s="30"/>
      <c r="D192" s="30"/>
      <c r="E192" s="30"/>
      <c r="F192" s="16" t="s">
        <v>227</v>
      </c>
      <c r="G192" s="8">
        <v>621731000</v>
      </c>
      <c r="H192" s="8">
        <v>775305000</v>
      </c>
      <c r="I192" s="31"/>
      <c r="J192" s="31"/>
    </row>
    <row r="193" spans="1:10" s="21" customFormat="1" ht="15" customHeight="1" x14ac:dyDescent="0.25">
      <c r="A193" s="29" t="s">
        <v>228</v>
      </c>
      <c r="B193" s="10"/>
      <c r="C193" s="30"/>
      <c r="D193" s="30"/>
      <c r="E193" s="30"/>
      <c r="F193" s="16" t="s">
        <v>229</v>
      </c>
      <c r="G193" s="8">
        <v>2207043293</v>
      </c>
      <c r="H193" s="8">
        <v>0</v>
      </c>
      <c r="I193" s="31"/>
      <c r="J193" s="31"/>
    </row>
    <row r="194" spans="1:10" s="21" customFormat="1" ht="15" customHeight="1" x14ac:dyDescent="0.25">
      <c r="A194" s="29" t="s">
        <v>230</v>
      </c>
      <c r="B194" s="10"/>
      <c r="C194" s="30"/>
      <c r="D194" s="30"/>
      <c r="E194" s="30"/>
      <c r="F194" s="16" t="s">
        <v>231</v>
      </c>
      <c r="G194" s="8">
        <v>5670000000</v>
      </c>
      <c r="H194" s="8">
        <v>5659500000</v>
      </c>
      <c r="I194" s="31"/>
      <c r="J194" s="31"/>
    </row>
    <row r="195" spans="1:10" s="21" customFormat="1" ht="15" customHeight="1" x14ac:dyDescent="0.25">
      <c r="A195" s="29" t="s">
        <v>232</v>
      </c>
      <c r="B195" s="10"/>
      <c r="C195" s="30"/>
      <c r="D195" s="30"/>
      <c r="E195" s="30"/>
      <c r="F195" s="16" t="s">
        <v>233</v>
      </c>
      <c r="G195" s="8">
        <v>600000000</v>
      </c>
      <c r="H195" s="8">
        <v>600000000</v>
      </c>
      <c r="I195" s="31"/>
      <c r="J195" s="31"/>
    </row>
    <row r="196" spans="1:10" s="21" customFormat="1" ht="15" customHeight="1" x14ac:dyDescent="0.25">
      <c r="A196" s="29" t="s">
        <v>234</v>
      </c>
      <c r="B196" s="10"/>
      <c r="C196" s="30"/>
      <c r="D196" s="30"/>
      <c r="E196" s="30"/>
      <c r="F196" s="16" t="s">
        <v>235</v>
      </c>
      <c r="G196" s="8">
        <v>252000000</v>
      </c>
      <c r="H196" s="8">
        <v>231000000</v>
      </c>
      <c r="I196" s="31"/>
      <c r="J196" s="31"/>
    </row>
    <row r="197" spans="1:10" s="21" customFormat="1" ht="15" customHeight="1" x14ac:dyDescent="0.25">
      <c r="A197" s="29" t="s">
        <v>236</v>
      </c>
      <c r="B197" s="10"/>
      <c r="C197" s="30"/>
      <c r="D197" s="30"/>
      <c r="E197" s="30"/>
      <c r="F197" s="16" t="s">
        <v>237</v>
      </c>
      <c r="G197" s="8">
        <v>302906650</v>
      </c>
      <c r="H197" s="8">
        <v>2478987100</v>
      </c>
      <c r="I197" s="31"/>
      <c r="J197" s="31"/>
    </row>
    <row r="198" spans="1:10" s="21" customFormat="1" x14ac:dyDescent="0.25">
      <c r="A198" s="29" t="s">
        <v>238</v>
      </c>
      <c r="B198" s="10"/>
      <c r="C198" s="30"/>
      <c r="D198" s="30"/>
      <c r="E198" s="30"/>
      <c r="F198" s="16" t="s">
        <v>239</v>
      </c>
      <c r="G198" s="8">
        <v>0</v>
      </c>
      <c r="H198" s="8">
        <v>60000000</v>
      </c>
      <c r="I198" s="31"/>
      <c r="J198" s="31"/>
    </row>
    <row r="199" spans="1:10" s="21" customFormat="1" ht="15" customHeight="1" x14ac:dyDescent="0.25">
      <c r="A199" s="29" t="s">
        <v>240</v>
      </c>
      <c r="B199" s="10"/>
      <c r="C199" s="30"/>
      <c r="D199" s="30"/>
      <c r="E199" s="30"/>
      <c r="F199" s="16" t="s">
        <v>241</v>
      </c>
      <c r="G199" s="8">
        <v>0</v>
      </c>
      <c r="H199" s="8">
        <v>-64423725</v>
      </c>
      <c r="I199" s="31"/>
      <c r="J199" s="31"/>
    </row>
    <row r="200" spans="1:10" s="21" customFormat="1" x14ac:dyDescent="0.25">
      <c r="A200" s="29" t="s">
        <v>242</v>
      </c>
      <c r="B200" s="10"/>
      <c r="C200" s="30"/>
      <c r="D200" s="30"/>
      <c r="E200" s="30"/>
      <c r="F200" s="16" t="s">
        <v>243</v>
      </c>
      <c r="G200" s="8">
        <v>0</v>
      </c>
      <c r="H200" s="8">
        <v>10500000</v>
      </c>
      <c r="I200" s="31"/>
      <c r="J200" s="31"/>
    </row>
    <row r="201" spans="1:10" s="21" customFormat="1" ht="15" customHeight="1" x14ac:dyDescent="0.25">
      <c r="A201" s="29" t="s">
        <v>244</v>
      </c>
      <c r="B201" s="10"/>
      <c r="C201" s="30"/>
      <c r="D201" s="30"/>
      <c r="E201" s="30"/>
      <c r="F201" s="16" t="s">
        <v>245</v>
      </c>
      <c r="G201" s="8">
        <v>0</v>
      </c>
      <c r="H201" s="8">
        <v>1935360</v>
      </c>
      <c r="I201" s="31"/>
      <c r="J201" s="31"/>
    </row>
    <row r="202" spans="1:10" s="21" customFormat="1" x14ac:dyDescent="0.25">
      <c r="A202" s="29" t="s">
        <v>246</v>
      </c>
      <c r="B202" s="10"/>
      <c r="C202" s="30"/>
      <c r="D202" s="30"/>
      <c r="E202" s="30"/>
      <c r="F202" s="16" t="s">
        <v>247</v>
      </c>
      <c r="G202" s="8">
        <v>0</v>
      </c>
      <c r="H202" s="8">
        <v>-17954000</v>
      </c>
      <c r="I202" s="31"/>
      <c r="J202" s="31"/>
    </row>
    <row r="203" spans="1:10" s="21" customFormat="1" ht="15" customHeight="1" x14ac:dyDescent="0.25">
      <c r="A203" s="29" t="s">
        <v>248</v>
      </c>
      <c r="B203" s="10"/>
      <c r="C203" s="30"/>
      <c r="D203" s="30"/>
      <c r="E203" s="30"/>
      <c r="F203" s="16" t="s">
        <v>249</v>
      </c>
      <c r="G203" s="8">
        <v>0</v>
      </c>
      <c r="H203" s="8">
        <v>5061260</v>
      </c>
      <c r="I203" s="31"/>
      <c r="J203" s="31"/>
    </row>
    <row r="204" spans="1:10" s="21" customFormat="1" ht="15" customHeight="1" x14ac:dyDescent="0.25">
      <c r="A204" s="29" t="s">
        <v>250</v>
      </c>
      <c r="B204" s="10"/>
      <c r="C204" s="30"/>
      <c r="D204" s="30"/>
      <c r="E204" s="30"/>
      <c r="F204" s="16" t="s">
        <v>251</v>
      </c>
      <c r="G204" s="8">
        <v>124562443</v>
      </c>
      <c r="H204" s="8">
        <v>545904108</v>
      </c>
      <c r="I204" s="31"/>
      <c r="J204" s="31"/>
    </row>
    <row r="205" spans="1:10" s="21" customFormat="1" ht="15" customHeight="1" x14ac:dyDescent="0.25">
      <c r="A205" s="29" t="s">
        <v>252</v>
      </c>
      <c r="B205" s="10"/>
      <c r="C205" s="30"/>
      <c r="D205" s="30"/>
      <c r="E205" s="30"/>
      <c r="F205" s="16" t="s">
        <v>253</v>
      </c>
      <c r="G205" s="8">
        <v>249564800</v>
      </c>
      <c r="H205" s="8">
        <v>525703225</v>
      </c>
      <c r="I205" s="31"/>
      <c r="J205" s="31"/>
    </row>
    <row r="206" spans="1:10" s="21" customFormat="1" ht="15" customHeight="1" x14ac:dyDescent="0.25">
      <c r="A206" s="29" t="s">
        <v>254</v>
      </c>
      <c r="B206" s="10"/>
      <c r="C206" s="30"/>
      <c r="D206" s="30"/>
      <c r="E206" s="30"/>
      <c r="F206" s="16" t="s">
        <v>255</v>
      </c>
      <c r="G206" s="8">
        <v>321163500</v>
      </c>
      <c r="H206" s="8">
        <v>369825460</v>
      </c>
      <c r="I206" s="31"/>
      <c r="J206" s="31"/>
    </row>
    <row r="207" spans="1:10" s="21" customFormat="1" ht="15" customHeight="1" x14ac:dyDescent="0.25">
      <c r="A207" s="29" t="s">
        <v>256</v>
      </c>
      <c r="B207" s="10"/>
      <c r="C207" s="30"/>
      <c r="D207" s="30"/>
      <c r="E207" s="30"/>
      <c r="F207" s="16" t="s">
        <v>257</v>
      </c>
      <c r="G207" s="8">
        <v>94838144299</v>
      </c>
      <c r="H207" s="8">
        <v>0</v>
      </c>
      <c r="I207" s="31"/>
      <c r="J207" s="31"/>
    </row>
    <row r="208" spans="1:10" s="21" customFormat="1" ht="15" customHeight="1" x14ac:dyDescent="0.25">
      <c r="A208" s="29" t="s">
        <v>258</v>
      </c>
      <c r="B208" s="10"/>
      <c r="C208" s="30"/>
      <c r="D208" s="30"/>
      <c r="E208" s="30"/>
      <c r="F208" s="16" t="s">
        <v>259</v>
      </c>
      <c r="G208" s="8">
        <v>11659236750</v>
      </c>
      <c r="H208" s="8">
        <v>15737807450</v>
      </c>
      <c r="I208" s="31"/>
      <c r="J208" s="31"/>
    </row>
    <row r="209" spans="1:10" s="21" customFormat="1" ht="15" customHeight="1" x14ac:dyDescent="0.25">
      <c r="A209" s="29" t="s">
        <v>260</v>
      </c>
      <c r="B209" s="10"/>
      <c r="C209" s="30"/>
      <c r="D209" s="30"/>
      <c r="E209" s="30"/>
      <c r="F209" s="16" t="s">
        <v>261</v>
      </c>
      <c r="G209" s="8">
        <v>186065000</v>
      </c>
      <c r="H209" s="8">
        <v>335550000</v>
      </c>
      <c r="I209" s="31"/>
      <c r="J209" s="31"/>
    </row>
    <row r="210" spans="1:10" s="21" customFormat="1" ht="15" customHeight="1" x14ac:dyDescent="0.25">
      <c r="A210" s="29" t="s">
        <v>262</v>
      </c>
      <c r="B210" s="10"/>
      <c r="C210" s="30"/>
      <c r="D210" s="30"/>
      <c r="E210" s="30"/>
      <c r="F210" s="16" t="s">
        <v>263</v>
      </c>
      <c r="G210" s="8">
        <v>108372000</v>
      </c>
      <c r="H210" s="8">
        <v>154700000</v>
      </c>
      <c r="I210" s="31"/>
      <c r="J210" s="31"/>
    </row>
    <row r="211" spans="1:10" s="21" customFormat="1" ht="15" customHeight="1" x14ac:dyDescent="0.25">
      <c r="A211" s="29" t="s">
        <v>264</v>
      </c>
      <c r="B211" s="10"/>
      <c r="C211" s="30"/>
      <c r="D211" s="30"/>
      <c r="E211" s="30"/>
      <c r="F211" s="16" t="s">
        <v>265</v>
      </c>
      <c r="G211" s="8">
        <v>2978609250</v>
      </c>
      <c r="H211" s="8">
        <v>3860598000</v>
      </c>
      <c r="I211" s="31"/>
      <c r="J211" s="31"/>
    </row>
    <row r="212" spans="1:10" s="21" customFormat="1" ht="15" customHeight="1" x14ac:dyDescent="0.25">
      <c r="A212" s="29" t="s">
        <v>266</v>
      </c>
      <c r="B212" s="10"/>
      <c r="C212" s="30"/>
      <c r="D212" s="30"/>
      <c r="E212" s="30"/>
      <c r="F212" s="16" t="s">
        <v>267</v>
      </c>
      <c r="G212" s="8">
        <v>0</v>
      </c>
      <c r="H212" s="8">
        <v>7850000</v>
      </c>
      <c r="I212" s="31"/>
      <c r="J212" s="31"/>
    </row>
    <row r="213" spans="1:10" s="21" customFormat="1" ht="15" customHeight="1" x14ac:dyDescent="0.25">
      <c r="A213" s="29" t="s">
        <v>268</v>
      </c>
      <c r="B213" s="10"/>
      <c r="C213" s="30"/>
      <c r="D213" s="30"/>
      <c r="E213" s="30"/>
      <c r="F213" s="16" t="s">
        <v>269</v>
      </c>
      <c r="G213" s="8">
        <v>14421225250</v>
      </c>
      <c r="H213" s="8">
        <v>16203050000</v>
      </c>
      <c r="I213" s="31"/>
      <c r="J213" s="31"/>
    </row>
    <row r="214" spans="1:10" s="21" customFormat="1" ht="15" customHeight="1" x14ac:dyDescent="0.25">
      <c r="A214" s="29" t="s">
        <v>270</v>
      </c>
      <c r="B214" s="10"/>
      <c r="C214" s="30"/>
      <c r="D214" s="30"/>
      <c r="E214" s="30"/>
      <c r="F214" s="16" t="s">
        <v>271</v>
      </c>
      <c r="G214" s="8">
        <v>544195000</v>
      </c>
      <c r="H214" s="8">
        <v>102725000</v>
      </c>
      <c r="I214" s="31"/>
      <c r="J214" s="31"/>
    </row>
    <row r="215" spans="1:10" s="21" customFormat="1" ht="15" customHeight="1" x14ac:dyDescent="0.25">
      <c r="A215" s="29" t="s">
        <v>272</v>
      </c>
      <c r="B215" s="10"/>
      <c r="C215" s="30"/>
      <c r="D215" s="30"/>
      <c r="E215" s="30"/>
      <c r="F215" s="16" t="s">
        <v>273</v>
      </c>
      <c r="G215" s="8">
        <v>10939740253</v>
      </c>
      <c r="H215" s="8">
        <v>79778051186</v>
      </c>
      <c r="I215" s="31"/>
      <c r="J215" s="31"/>
    </row>
    <row r="216" spans="1:10" s="21" customFormat="1" ht="15" customHeight="1" x14ac:dyDescent="0.25">
      <c r="A216" s="29" t="s">
        <v>274</v>
      </c>
      <c r="B216" s="10"/>
      <c r="C216" s="30"/>
      <c r="D216" s="30"/>
      <c r="E216" s="30"/>
      <c r="F216" s="16" t="s">
        <v>275</v>
      </c>
      <c r="G216" s="8">
        <v>6141056950</v>
      </c>
      <c r="H216" s="8">
        <v>8004349216</v>
      </c>
      <c r="I216" s="31"/>
      <c r="J216" s="31"/>
    </row>
    <row r="217" spans="1:10" s="19" customFormat="1" ht="15" customHeight="1" x14ac:dyDescent="0.25">
      <c r="A217" s="38" t="s">
        <v>276</v>
      </c>
      <c r="B217" s="9"/>
      <c r="C217" s="13"/>
      <c r="D217" s="13" t="s">
        <v>277</v>
      </c>
      <c r="E217" s="13"/>
      <c r="F217" s="14"/>
      <c r="G217" s="7">
        <f>G218+G232+G247+G250+G257+G263+G265+G273+G275+G272</f>
        <v>183512289866.27002</v>
      </c>
      <c r="H217" s="7">
        <f>H218+H232+H247+H250+H257+H263+H265+H273+H275+H272</f>
        <v>166180754609.21002</v>
      </c>
      <c r="I217" s="31"/>
      <c r="J217" s="61"/>
    </row>
    <row r="218" spans="1:10" s="19" customFormat="1" ht="15" customHeight="1" x14ac:dyDescent="0.25">
      <c r="A218" s="38" t="s">
        <v>278</v>
      </c>
      <c r="B218" s="9"/>
      <c r="C218" s="13"/>
      <c r="D218" s="13"/>
      <c r="E218" s="13" t="s">
        <v>279</v>
      </c>
      <c r="F218" s="42"/>
      <c r="G218" s="7">
        <f>SUM(G219:G231)</f>
        <v>25277877934.130001</v>
      </c>
      <c r="H218" s="7">
        <f>SUM(H219:H231)</f>
        <v>28391764511.66</v>
      </c>
      <c r="I218" s="31"/>
      <c r="J218" s="61"/>
    </row>
    <row r="219" spans="1:10" s="21" customFormat="1" ht="15" customHeight="1" x14ac:dyDescent="0.25">
      <c r="A219" s="29" t="s">
        <v>280</v>
      </c>
      <c r="B219" s="10"/>
      <c r="C219" s="30"/>
      <c r="D219" s="30"/>
      <c r="E219" s="30"/>
      <c r="F219" s="16" t="s">
        <v>281</v>
      </c>
      <c r="G219" s="8">
        <v>11152205901.67</v>
      </c>
      <c r="H219" s="8">
        <v>12854328450.66</v>
      </c>
      <c r="I219" s="31"/>
      <c r="J219" s="31"/>
    </row>
    <row r="220" spans="1:10" s="21" customFormat="1" ht="15" customHeight="1" x14ac:dyDescent="0.25">
      <c r="A220" s="29" t="s">
        <v>282</v>
      </c>
      <c r="B220" s="10"/>
      <c r="C220" s="30"/>
      <c r="D220" s="30"/>
      <c r="E220" s="30"/>
      <c r="F220" s="16" t="s">
        <v>283</v>
      </c>
      <c r="G220" s="8">
        <v>1965019788</v>
      </c>
      <c r="H220" s="8">
        <v>1892243414</v>
      </c>
      <c r="I220" s="31"/>
      <c r="J220" s="31"/>
    </row>
    <row r="221" spans="1:10" s="21" customFormat="1" ht="15" customHeight="1" x14ac:dyDescent="0.25">
      <c r="A221" s="29" t="s">
        <v>284</v>
      </c>
      <c r="B221" s="10"/>
      <c r="C221" s="30"/>
      <c r="D221" s="30"/>
      <c r="E221" s="30"/>
      <c r="F221" s="16" t="s">
        <v>285</v>
      </c>
      <c r="G221" s="8">
        <v>624311379</v>
      </c>
      <c r="H221" s="8">
        <v>626483820</v>
      </c>
      <c r="I221" s="31"/>
      <c r="J221" s="31"/>
    </row>
    <row r="222" spans="1:10" s="21" customFormat="1" ht="15" customHeight="1" x14ac:dyDescent="0.25">
      <c r="A222" s="29" t="s">
        <v>286</v>
      </c>
      <c r="B222" s="10"/>
      <c r="C222" s="30"/>
      <c r="D222" s="30"/>
      <c r="E222" s="30"/>
      <c r="F222" s="16" t="s">
        <v>287</v>
      </c>
      <c r="G222" s="8">
        <v>3143551980.46</v>
      </c>
      <c r="H222" s="8">
        <v>2620331308</v>
      </c>
      <c r="I222" s="31"/>
      <c r="J222" s="31"/>
    </row>
    <row r="223" spans="1:10" s="21" customFormat="1" ht="15" customHeight="1" x14ac:dyDescent="0.25">
      <c r="A223" s="29" t="s">
        <v>288</v>
      </c>
      <c r="B223" s="10"/>
      <c r="C223" s="30"/>
      <c r="D223" s="30"/>
      <c r="E223" s="30"/>
      <c r="F223" s="16" t="s">
        <v>289</v>
      </c>
      <c r="G223" s="8">
        <v>890153131</v>
      </c>
      <c r="H223" s="8">
        <v>1197341072</v>
      </c>
      <c r="I223" s="31"/>
      <c r="J223" s="31"/>
    </row>
    <row r="224" spans="1:10" s="21" customFormat="1" ht="15" customHeight="1" x14ac:dyDescent="0.25">
      <c r="A224" s="29" t="s">
        <v>290</v>
      </c>
      <c r="B224" s="10"/>
      <c r="C224" s="30"/>
      <c r="D224" s="30"/>
      <c r="E224" s="30"/>
      <c r="F224" s="16" t="s">
        <v>291</v>
      </c>
      <c r="G224" s="8">
        <v>37175000</v>
      </c>
      <c r="H224" s="8">
        <v>37725300</v>
      </c>
      <c r="I224" s="31"/>
      <c r="J224" s="31"/>
    </row>
    <row r="225" spans="1:10" s="21" customFormat="1" ht="15" customHeight="1" x14ac:dyDescent="0.25">
      <c r="A225" s="29" t="s">
        <v>292</v>
      </c>
      <c r="B225" s="10"/>
      <c r="C225" s="30"/>
      <c r="D225" s="30"/>
      <c r="E225" s="30"/>
      <c r="F225" s="16" t="s">
        <v>293</v>
      </c>
      <c r="G225" s="8">
        <v>494180525</v>
      </c>
      <c r="H225" s="8">
        <v>514247497</v>
      </c>
      <c r="I225" s="31"/>
      <c r="J225" s="31"/>
    </row>
    <row r="226" spans="1:10" s="21" customFormat="1" ht="15" customHeight="1" x14ac:dyDescent="0.25">
      <c r="A226" s="29" t="s">
        <v>294</v>
      </c>
      <c r="B226" s="10"/>
      <c r="C226" s="30"/>
      <c r="D226" s="30"/>
      <c r="E226" s="30"/>
      <c r="F226" s="16" t="s">
        <v>295</v>
      </c>
      <c r="G226" s="8">
        <v>327618000</v>
      </c>
      <c r="H226" s="8">
        <v>549192605</v>
      </c>
      <c r="I226" s="31"/>
      <c r="J226" s="31"/>
    </row>
    <row r="227" spans="1:10" s="21" customFormat="1" ht="15" customHeight="1" x14ac:dyDescent="0.25">
      <c r="A227" s="1" t="s">
        <v>296</v>
      </c>
      <c r="B227" s="10"/>
      <c r="C227" s="30"/>
      <c r="D227" s="30"/>
      <c r="E227" s="30"/>
      <c r="F227" s="16" t="s">
        <v>297</v>
      </c>
      <c r="G227" s="37">
        <v>489063000</v>
      </c>
      <c r="H227" s="37">
        <v>690315226</v>
      </c>
      <c r="I227" s="31"/>
      <c r="J227" s="31"/>
    </row>
    <row r="228" spans="1:10" s="21" customFormat="1" ht="15" customHeight="1" x14ac:dyDescent="0.25">
      <c r="A228" s="1" t="s">
        <v>298</v>
      </c>
      <c r="B228" s="10"/>
      <c r="C228" s="30"/>
      <c r="D228" s="25"/>
      <c r="E228" s="25"/>
      <c r="F228" s="36" t="s">
        <v>299</v>
      </c>
      <c r="G228" s="37">
        <v>1794836240</v>
      </c>
      <c r="H228" s="37">
        <v>2035806225</v>
      </c>
      <c r="I228" s="31"/>
      <c r="J228" s="31"/>
    </row>
    <row r="229" spans="1:10" s="21" customFormat="1" ht="15" customHeight="1" x14ac:dyDescent="0.25">
      <c r="A229" s="1" t="s">
        <v>300</v>
      </c>
      <c r="B229" s="10"/>
      <c r="C229" s="30"/>
      <c r="D229" s="43"/>
      <c r="E229" s="43"/>
      <c r="F229" s="44" t="s">
        <v>301</v>
      </c>
      <c r="G229" s="37">
        <v>2825046188</v>
      </c>
      <c r="H229" s="37">
        <v>3444879049</v>
      </c>
      <c r="I229" s="31"/>
      <c r="J229" s="31"/>
    </row>
    <row r="230" spans="1:10" s="21" customFormat="1" ht="15" customHeight="1" x14ac:dyDescent="0.25">
      <c r="A230" s="29" t="s">
        <v>302</v>
      </c>
      <c r="B230" s="10"/>
      <c r="C230" s="30"/>
      <c r="D230" s="30"/>
      <c r="E230" s="30"/>
      <c r="F230" s="16" t="s">
        <v>303</v>
      </c>
      <c r="G230" s="8">
        <v>708262875</v>
      </c>
      <c r="H230" s="8">
        <v>948360495</v>
      </c>
      <c r="I230" s="31"/>
      <c r="J230" s="31"/>
    </row>
    <row r="231" spans="1:10" s="21" customFormat="1" ht="15" customHeight="1" x14ac:dyDescent="0.25">
      <c r="A231" s="29" t="s">
        <v>304</v>
      </c>
      <c r="B231" s="10"/>
      <c r="C231" s="30"/>
      <c r="D231" s="30"/>
      <c r="E231" s="30"/>
      <c r="F231" s="16" t="s">
        <v>305</v>
      </c>
      <c r="G231" s="8">
        <v>826453926</v>
      </c>
      <c r="H231" s="8">
        <v>980510050</v>
      </c>
      <c r="I231" s="31"/>
      <c r="J231" s="31"/>
    </row>
    <row r="232" spans="1:10" s="19" customFormat="1" ht="15" customHeight="1" x14ac:dyDescent="0.25">
      <c r="A232" s="38" t="s">
        <v>306</v>
      </c>
      <c r="B232" s="9"/>
      <c r="C232" s="13"/>
      <c r="D232" s="13"/>
      <c r="E232" s="13" t="s">
        <v>307</v>
      </c>
      <c r="F232" s="14"/>
      <c r="G232" s="7">
        <f>SUM(G233:G246)</f>
        <v>100189417739.14</v>
      </c>
      <c r="H232" s="7">
        <f>SUM(H233:H246)</f>
        <v>69745100204.550003</v>
      </c>
      <c r="I232" s="31"/>
      <c r="J232" s="61"/>
    </row>
    <row r="233" spans="1:10" s="21" customFormat="1" ht="15" customHeight="1" x14ac:dyDescent="0.25">
      <c r="A233" s="29" t="s">
        <v>308</v>
      </c>
      <c r="B233" s="10"/>
      <c r="C233" s="30"/>
      <c r="D233" s="30"/>
      <c r="E233" s="30"/>
      <c r="F233" s="16" t="s">
        <v>309</v>
      </c>
      <c r="G233" s="8">
        <v>3956771425</v>
      </c>
      <c r="H233" s="8">
        <v>5912626750</v>
      </c>
      <c r="I233" s="31"/>
      <c r="J233" s="31"/>
    </row>
    <row r="234" spans="1:10" s="21" customFormat="1" ht="15" customHeight="1" x14ac:dyDescent="0.25">
      <c r="A234" s="29" t="s">
        <v>310</v>
      </c>
      <c r="B234" s="10"/>
      <c r="C234" s="30"/>
      <c r="D234" s="30"/>
      <c r="E234" s="30"/>
      <c r="F234" s="16" t="s">
        <v>311</v>
      </c>
      <c r="G234" s="8">
        <v>517962700</v>
      </c>
      <c r="H234" s="8">
        <v>924354600</v>
      </c>
      <c r="I234" s="31"/>
      <c r="J234" s="31"/>
    </row>
    <row r="235" spans="1:10" s="21" customFormat="1" ht="15" customHeight="1" x14ac:dyDescent="0.25">
      <c r="A235" s="29" t="s">
        <v>312</v>
      </c>
      <c r="B235" s="10"/>
      <c r="C235" s="30"/>
      <c r="D235" s="30"/>
      <c r="E235" s="30"/>
      <c r="F235" s="16" t="s">
        <v>313</v>
      </c>
      <c r="G235" s="8">
        <v>345000</v>
      </c>
      <c r="H235" s="8">
        <v>250000</v>
      </c>
      <c r="I235" s="31"/>
      <c r="J235" s="31"/>
    </row>
    <row r="236" spans="1:10" s="21" customFormat="1" ht="15" customHeight="1" x14ac:dyDescent="0.25">
      <c r="A236" s="29" t="s">
        <v>314</v>
      </c>
      <c r="B236" s="10"/>
      <c r="C236" s="30"/>
      <c r="D236" s="30"/>
      <c r="E236" s="30"/>
      <c r="F236" s="16" t="s">
        <v>315</v>
      </c>
      <c r="G236" s="8">
        <v>26536994797.259998</v>
      </c>
      <c r="H236" s="8">
        <v>29089710227.610001</v>
      </c>
      <c r="I236" s="31"/>
      <c r="J236" s="31"/>
    </row>
    <row r="237" spans="1:10" s="21" customFormat="1" ht="15" customHeight="1" x14ac:dyDescent="0.25">
      <c r="A237" s="29" t="s">
        <v>316</v>
      </c>
      <c r="B237" s="10"/>
      <c r="C237" s="30"/>
      <c r="D237" s="30"/>
      <c r="E237" s="30"/>
      <c r="F237" s="16" t="s">
        <v>317</v>
      </c>
      <c r="G237" s="8">
        <v>638257882</v>
      </c>
      <c r="H237" s="8">
        <v>415498460</v>
      </c>
      <c r="I237" s="31"/>
      <c r="J237" s="31"/>
    </row>
    <row r="238" spans="1:10" s="21" customFormat="1" ht="15" customHeight="1" x14ac:dyDescent="0.25">
      <c r="A238" s="29" t="s">
        <v>318</v>
      </c>
      <c r="B238" s="10"/>
      <c r="C238" s="30"/>
      <c r="D238" s="30"/>
      <c r="E238" s="30"/>
      <c r="F238" s="16" t="s">
        <v>319</v>
      </c>
      <c r="G238" s="8">
        <v>83670160</v>
      </c>
      <c r="H238" s="8">
        <v>0</v>
      </c>
      <c r="I238" s="31"/>
      <c r="J238" s="31"/>
    </row>
    <row r="239" spans="1:10" s="21" customFormat="1" ht="15" customHeight="1" x14ac:dyDescent="0.25">
      <c r="A239" s="29" t="s">
        <v>320</v>
      </c>
      <c r="B239" s="10"/>
      <c r="C239" s="30"/>
      <c r="D239" s="30"/>
      <c r="E239" s="30"/>
      <c r="F239" s="16" t="s">
        <v>321</v>
      </c>
      <c r="G239" s="8">
        <v>664466950</v>
      </c>
      <c r="H239" s="8">
        <v>978990607</v>
      </c>
      <c r="I239" s="31"/>
      <c r="J239" s="31"/>
    </row>
    <row r="240" spans="1:10" s="21" customFormat="1" ht="15" customHeight="1" x14ac:dyDescent="0.25">
      <c r="A240" s="1" t="s">
        <v>322</v>
      </c>
      <c r="B240" s="10"/>
      <c r="C240" s="30"/>
      <c r="D240" s="43"/>
      <c r="E240" s="43"/>
      <c r="F240" s="44" t="s">
        <v>323</v>
      </c>
      <c r="G240" s="37">
        <v>32068498840.880001</v>
      </c>
      <c r="H240" s="37">
        <v>16579387588.440001</v>
      </c>
      <c r="I240" s="31"/>
      <c r="J240" s="31"/>
    </row>
    <row r="241" spans="1:10" s="21" customFormat="1" ht="15" customHeight="1" x14ac:dyDescent="0.25">
      <c r="A241" s="29" t="s">
        <v>324</v>
      </c>
      <c r="B241" s="10"/>
      <c r="C241" s="30"/>
      <c r="D241" s="30"/>
      <c r="E241" s="30"/>
      <c r="F241" s="16" t="s">
        <v>325</v>
      </c>
      <c r="G241" s="8">
        <v>69659500</v>
      </c>
      <c r="H241" s="8">
        <v>80067000</v>
      </c>
      <c r="I241" s="31"/>
      <c r="J241" s="31"/>
    </row>
    <row r="242" spans="1:10" s="21" customFormat="1" ht="15" customHeight="1" x14ac:dyDescent="0.25">
      <c r="A242" s="29" t="s">
        <v>326</v>
      </c>
      <c r="B242" s="10"/>
      <c r="C242" s="30"/>
      <c r="D242" s="30"/>
      <c r="E242" s="30"/>
      <c r="F242" s="16" t="s">
        <v>327</v>
      </c>
      <c r="G242" s="8">
        <v>67419150</v>
      </c>
      <c r="H242" s="8">
        <v>485936800</v>
      </c>
      <c r="I242" s="31"/>
      <c r="J242" s="31"/>
    </row>
    <row r="243" spans="1:10" s="21" customFormat="1" ht="15" customHeight="1" x14ac:dyDescent="0.25">
      <c r="A243" s="29" t="s">
        <v>328</v>
      </c>
      <c r="B243" s="10"/>
      <c r="C243" s="30"/>
      <c r="D243" s="30"/>
      <c r="E243" s="30"/>
      <c r="F243" s="16" t="s">
        <v>329</v>
      </c>
      <c r="G243" s="8">
        <v>32640000</v>
      </c>
      <c r="H243" s="8">
        <v>146845000</v>
      </c>
      <c r="I243" s="31"/>
      <c r="J243" s="31"/>
    </row>
    <row r="244" spans="1:10" s="21" customFormat="1" ht="15" customHeight="1" x14ac:dyDescent="0.25">
      <c r="A244" s="29" t="s">
        <v>330</v>
      </c>
      <c r="B244" s="10"/>
      <c r="C244" s="30"/>
      <c r="D244" s="30"/>
      <c r="E244" s="30"/>
      <c r="F244" s="16" t="s">
        <v>331</v>
      </c>
      <c r="G244" s="8">
        <v>27908157399</v>
      </c>
      <c r="H244" s="8">
        <v>6160997984</v>
      </c>
      <c r="I244" s="31"/>
      <c r="J244" s="31"/>
    </row>
    <row r="245" spans="1:10" s="21" customFormat="1" ht="15" customHeight="1" x14ac:dyDescent="0.25">
      <c r="A245" s="29" t="s">
        <v>332</v>
      </c>
      <c r="B245" s="10"/>
      <c r="C245" s="30"/>
      <c r="D245" s="30"/>
      <c r="E245" s="30"/>
      <c r="F245" s="16" t="s">
        <v>333</v>
      </c>
      <c r="G245" s="8">
        <v>2150754414</v>
      </c>
      <c r="H245" s="8">
        <v>4895726054</v>
      </c>
      <c r="I245" s="31"/>
      <c r="J245" s="31"/>
    </row>
    <row r="246" spans="1:10" s="21" customFormat="1" ht="15" customHeight="1" x14ac:dyDescent="0.25">
      <c r="A246" s="29" t="s">
        <v>334</v>
      </c>
      <c r="B246" s="10"/>
      <c r="C246" s="30"/>
      <c r="D246" s="30"/>
      <c r="E246" s="30"/>
      <c r="F246" s="16" t="s">
        <v>335</v>
      </c>
      <c r="G246" s="8">
        <v>5493819521</v>
      </c>
      <c r="H246" s="8">
        <v>4074709133.5</v>
      </c>
      <c r="I246" s="31"/>
      <c r="J246" s="31"/>
    </row>
    <row r="247" spans="1:10" s="19" customFormat="1" ht="15" customHeight="1" x14ac:dyDescent="0.25">
      <c r="A247" s="38" t="s">
        <v>336</v>
      </c>
      <c r="B247" s="9"/>
      <c r="C247" s="13"/>
      <c r="D247" s="13"/>
      <c r="E247" s="13" t="s">
        <v>337</v>
      </c>
      <c r="F247" s="14"/>
      <c r="G247" s="7">
        <f>SUM(G248:G249)</f>
        <v>16249025382</v>
      </c>
      <c r="H247" s="7">
        <f>SUM(H248:H249)</f>
        <v>18102688558</v>
      </c>
      <c r="I247" s="31"/>
      <c r="J247" s="61"/>
    </row>
    <row r="248" spans="1:10" s="21" customFormat="1" ht="15" customHeight="1" x14ac:dyDescent="0.25">
      <c r="A248" s="29" t="s">
        <v>338</v>
      </c>
      <c r="B248" s="10"/>
      <c r="C248" s="13"/>
      <c r="D248" s="13"/>
      <c r="E248" s="13"/>
      <c r="F248" s="16" t="s">
        <v>339</v>
      </c>
      <c r="G248" s="8">
        <v>11676439693</v>
      </c>
      <c r="H248" s="8">
        <v>11744775041</v>
      </c>
      <c r="I248" s="31"/>
      <c r="J248" s="31"/>
    </row>
    <row r="249" spans="1:10" s="21" customFormat="1" ht="15" customHeight="1" x14ac:dyDescent="0.25">
      <c r="A249" s="29" t="s">
        <v>340</v>
      </c>
      <c r="B249" s="10"/>
      <c r="C249" s="13"/>
      <c r="D249" s="13"/>
      <c r="E249" s="13"/>
      <c r="F249" s="16" t="s">
        <v>341</v>
      </c>
      <c r="G249" s="8">
        <v>4572585689</v>
      </c>
      <c r="H249" s="8">
        <v>6357913517</v>
      </c>
      <c r="I249" s="31"/>
      <c r="J249" s="31"/>
    </row>
    <row r="250" spans="1:10" s="19" customFormat="1" ht="15" customHeight="1" x14ac:dyDescent="0.25">
      <c r="A250" s="38" t="s">
        <v>342</v>
      </c>
      <c r="B250" s="9"/>
      <c r="C250" s="13"/>
      <c r="D250" s="13"/>
      <c r="E250" s="13" t="s">
        <v>343</v>
      </c>
      <c r="F250" s="14"/>
      <c r="G250" s="7">
        <f>SUM(G251:G256)</f>
        <v>33762675436</v>
      </c>
      <c r="H250" s="7">
        <f>SUM(H251:H256)</f>
        <v>42416706730</v>
      </c>
      <c r="I250" s="31"/>
      <c r="J250" s="61"/>
    </row>
    <row r="251" spans="1:10" s="21" customFormat="1" ht="15" customHeight="1" x14ac:dyDescent="0.25">
      <c r="A251" s="29" t="s">
        <v>344</v>
      </c>
      <c r="B251" s="10"/>
      <c r="C251" s="13"/>
      <c r="D251" s="13"/>
      <c r="E251" s="13"/>
      <c r="F251" s="16" t="s">
        <v>345</v>
      </c>
      <c r="G251" s="8">
        <v>1837362938</v>
      </c>
      <c r="H251" s="8">
        <v>1679071487</v>
      </c>
      <c r="I251" s="31"/>
      <c r="J251" s="31"/>
    </row>
    <row r="252" spans="1:10" s="21" customFormat="1" ht="15" customHeight="1" x14ac:dyDescent="0.25">
      <c r="A252" s="1" t="s">
        <v>346</v>
      </c>
      <c r="B252" s="10"/>
      <c r="C252" s="13"/>
      <c r="D252" s="45"/>
      <c r="E252" s="45"/>
      <c r="F252" s="36" t="s">
        <v>347</v>
      </c>
      <c r="G252" s="2">
        <v>19747747322</v>
      </c>
      <c r="H252" s="2">
        <v>28513977024</v>
      </c>
      <c r="I252" s="31"/>
      <c r="J252" s="31"/>
    </row>
    <row r="253" spans="1:10" s="21" customFormat="1" ht="15" customHeight="1" x14ac:dyDescent="0.25">
      <c r="A253" s="1" t="s">
        <v>348</v>
      </c>
      <c r="B253" s="10"/>
      <c r="C253" s="13"/>
      <c r="D253" s="13"/>
      <c r="E253" s="13"/>
      <c r="F253" s="16" t="s">
        <v>349</v>
      </c>
      <c r="G253" s="8">
        <v>5726905802</v>
      </c>
      <c r="H253" s="2">
        <v>7218617793</v>
      </c>
      <c r="I253" s="31"/>
      <c r="J253" s="31"/>
    </row>
    <row r="254" spans="1:10" s="21" customFormat="1" ht="15" customHeight="1" x14ac:dyDescent="0.25">
      <c r="A254" s="1" t="s">
        <v>350</v>
      </c>
      <c r="B254" s="10"/>
      <c r="C254" s="13"/>
      <c r="D254" s="13"/>
      <c r="E254" s="13"/>
      <c r="F254" s="16" t="s">
        <v>351</v>
      </c>
      <c r="G254" s="8">
        <v>10656000</v>
      </c>
      <c r="H254" s="2">
        <v>520276000</v>
      </c>
      <c r="I254" s="31"/>
      <c r="J254" s="31"/>
    </row>
    <row r="255" spans="1:10" s="21" customFormat="1" ht="15" customHeight="1" x14ac:dyDescent="0.25">
      <c r="A255" s="29" t="s">
        <v>352</v>
      </c>
      <c r="B255" s="10"/>
      <c r="C255" s="13"/>
      <c r="D255" s="13"/>
      <c r="E255" s="13"/>
      <c r="F255" s="16" t="s">
        <v>353</v>
      </c>
      <c r="G255" s="8">
        <v>4571033600</v>
      </c>
      <c r="H255" s="2">
        <v>2211612000</v>
      </c>
      <c r="I255" s="31"/>
      <c r="J255" s="31"/>
    </row>
    <row r="256" spans="1:10" s="21" customFormat="1" ht="15" customHeight="1" x14ac:dyDescent="0.25">
      <c r="A256" s="1" t="s">
        <v>354</v>
      </c>
      <c r="B256" s="10"/>
      <c r="C256" s="13"/>
      <c r="D256" s="45"/>
      <c r="E256" s="45"/>
      <c r="F256" s="36" t="s">
        <v>355</v>
      </c>
      <c r="G256" s="2">
        <v>1868969774</v>
      </c>
      <c r="H256" s="2">
        <v>2273152426</v>
      </c>
      <c r="I256" s="31"/>
      <c r="J256" s="31"/>
    </row>
    <row r="257" spans="1:10" s="19" customFormat="1" ht="15" customHeight="1" x14ac:dyDescent="0.25">
      <c r="A257" s="4" t="s">
        <v>356</v>
      </c>
      <c r="B257" s="9"/>
      <c r="C257" s="13"/>
      <c r="D257" s="25"/>
      <c r="E257" s="25" t="s">
        <v>357</v>
      </c>
      <c r="F257" s="26"/>
      <c r="G257" s="6">
        <f>SUM(G258:G262)</f>
        <v>683274250</v>
      </c>
      <c r="H257" s="6">
        <f>SUM(H258:H262)</f>
        <v>831772000</v>
      </c>
      <c r="I257" s="31"/>
      <c r="J257" s="61"/>
    </row>
    <row r="258" spans="1:10" s="21" customFormat="1" ht="15" customHeight="1" x14ac:dyDescent="0.25">
      <c r="A258" s="29" t="s">
        <v>358</v>
      </c>
      <c r="B258" s="10"/>
      <c r="C258" s="13"/>
      <c r="D258" s="30"/>
      <c r="E258" s="30"/>
      <c r="F258" s="16" t="s">
        <v>359</v>
      </c>
      <c r="G258" s="2">
        <v>37956250</v>
      </c>
      <c r="H258" s="8">
        <v>34836500</v>
      </c>
      <c r="I258" s="31"/>
      <c r="J258" s="31"/>
    </row>
    <row r="259" spans="1:10" s="21" customFormat="1" ht="15" customHeight="1" x14ac:dyDescent="0.25">
      <c r="A259" s="29" t="s">
        <v>360</v>
      </c>
      <c r="B259" s="10"/>
      <c r="C259" s="13"/>
      <c r="D259" s="13"/>
      <c r="E259" s="13"/>
      <c r="F259" s="16" t="s">
        <v>361</v>
      </c>
      <c r="G259" s="8">
        <v>174208000</v>
      </c>
      <c r="H259" s="8">
        <v>149525000</v>
      </c>
      <c r="I259" s="31"/>
      <c r="J259" s="31"/>
    </row>
    <row r="260" spans="1:10" s="21" customFormat="1" ht="15" customHeight="1" x14ac:dyDescent="0.25">
      <c r="A260" s="29" t="s">
        <v>362</v>
      </c>
      <c r="B260" s="10"/>
      <c r="C260" s="13"/>
      <c r="D260" s="13"/>
      <c r="E260" s="13"/>
      <c r="F260" s="16" t="s">
        <v>363</v>
      </c>
      <c r="G260" s="8">
        <v>53460000</v>
      </c>
      <c r="H260" s="8">
        <v>144000000</v>
      </c>
      <c r="I260" s="31"/>
      <c r="J260" s="31"/>
    </row>
    <row r="261" spans="1:10" s="21" customFormat="1" ht="15" customHeight="1" x14ac:dyDescent="0.25">
      <c r="A261" s="29" t="s">
        <v>364</v>
      </c>
      <c r="B261" s="10"/>
      <c r="C261" s="13"/>
      <c r="D261" s="13"/>
      <c r="E261" s="13"/>
      <c r="F261" s="16" t="s">
        <v>365</v>
      </c>
      <c r="G261" s="8">
        <v>327650000</v>
      </c>
      <c r="H261" s="8">
        <v>458410500</v>
      </c>
      <c r="I261" s="31"/>
      <c r="J261" s="31"/>
    </row>
    <row r="262" spans="1:10" s="21" customFormat="1" ht="15" customHeight="1" x14ac:dyDescent="0.25">
      <c r="A262" s="29" t="s">
        <v>366</v>
      </c>
      <c r="B262" s="10"/>
      <c r="C262" s="13"/>
      <c r="D262" s="13"/>
      <c r="E262" s="13"/>
      <c r="F262" s="16" t="s">
        <v>367</v>
      </c>
      <c r="G262" s="8">
        <v>90000000</v>
      </c>
      <c r="H262" s="8">
        <v>45000000</v>
      </c>
      <c r="I262" s="31"/>
      <c r="J262" s="31"/>
    </row>
    <row r="263" spans="1:10" s="19" customFormat="1" ht="15" customHeight="1" x14ac:dyDescent="0.25">
      <c r="A263" s="38" t="s">
        <v>368</v>
      </c>
      <c r="B263" s="9"/>
      <c r="C263" s="13"/>
      <c r="D263" s="13"/>
      <c r="E263" s="13" t="s">
        <v>369</v>
      </c>
      <c r="F263" s="14"/>
      <c r="G263" s="7">
        <f>G264</f>
        <v>1088634800</v>
      </c>
      <c r="H263" s="7">
        <f>H264</f>
        <v>1222208575</v>
      </c>
      <c r="I263" s="31"/>
      <c r="J263" s="61"/>
    </row>
    <row r="264" spans="1:10" s="21" customFormat="1" ht="15" customHeight="1" x14ac:dyDescent="0.25">
      <c r="A264" s="1" t="s">
        <v>370</v>
      </c>
      <c r="B264" s="10"/>
      <c r="C264" s="13"/>
      <c r="D264" s="45"/>
      <c r="E264" s="45"/>
      <c r="F264" s="36" t="s">
        <v>371</v>
      </c>
      <c r="G264" s="2">
        <v>1088634800</v>
      </c>
      <c r="H264" s="2">
        <v>1222208575</v>
      </c>
      <c r="I264" s="31"/>
      <c r="J264" s="31"/>
    </row>
    <row r="265" spans="1:10" s="19" customFormat="1" ht="15" customHeight="1" x14ac:dyDescent="0.25">
      <c r="A265" s="4" t="s">
        <v>372</v>
      </c>
      <c r="B265" s="9"/>
      <c r="C265" s="13"/>
      <c r="D265" s="25"/>
      <c r="E265" s="25" t="s">
        <v>373</v>
      </c>
      <c r="F265" s="26"/>
      <c r="G265" s="6">
        <f>SUM(G266:G270)</f>
        <v>2800995800</v>
      </c>
      <c r="H265" s="6">
        <f>SUM(H266:H270)</f>
        <v>2378487250</v>
      </c>
      <c r="I265" s="31"/>
      <c r="J265" s="61"/>
    </row>
    <row r="266" spans="1:10" s="21" customFormat="1" ht="15" customHeight="1" x14ac:dyDescent="0.25">
      <c r="A266" s="29" t="s">
        <v>374</v>
      </c>
      <c r="B266" s="10"/>
      <c r="C266" s="13"/>
      <c r="D266" s="13"/>
      <c r="E266" s="13"/>
      <c r="F266" s="16" t="s">
        <v>375</v>
      </c>
      <c r="G266" s="8">
        <v>23565000</v>
      </c>
      <c r="H266" s="8">
        <v>102535000</v>
      </c>
      <c r="I266" s="31"/>
      <c r="J266" s="31"/>
    </row>
    <row r="267" spans="1:10" s="21" customFormat="1" ht="15" customHeight="1" x14ac:dyDescent="0.25">
      <c r="A267" s="29" t="s">
        <v>376</v>
      </c>
      <c r="B267" s="10"/>
      <c r="C267" s="13"/>
      <c r="D267" s="13"/>
      <c r="E267" s="13"/>
      <c r="F267" s="16" t="s">
        <v>377</v>
      </c>
      <c r="G267" s="8">
        <v>956690800</v>
      </c>
      <c r="H267" s="8">
        <v>374302500</v>
      </c>
      <c r="I267" s="31"/>
      <c r="J267" s="31"/>
    </row>
    <row r="268" spans="1:10" s="21" customFormat="1" ht="15" customHeight="1" x14ac:dyDescent="0.25">
      <c r="A268" s="1" t="s">
        <v>378</v>
      </c>
      <c r="B268" s="10"/>
      <c r="C268" s="13"/>
      <c r="D268" s="45"/>
      <c r="E268" s="45"/>
      <c r="F268" s="36" t="s">
        <v>379</v>
      </c>
      <c r="G268" s="2">
        <v>1188658500</v>
      </c>
      <c r="H268" s="2">
        <v>811254250</v>
      </c>
      <c r="I268" s="31"/>
      <c r="J268" s="31"/>
    </row>
    <row r="269" spans="1:10" s="21" customFormat="1" ht="15" customHeight="1" x14ac:dyDescent="0.25">
      <c r="A269" s="29" t="s">
        <v>380</v>
      </c>
      <c r="B269" s="10"/>
      <c r="C269" s="13"/>
      <c r="D269" s="13"/>
      <c r="E269" s="13"/>
      <c r="F269" s="16" t="s">
        <v>381</v>
      </c>
      <c r="G269" s="8">
        <v>467969500</v>
      </c>
      <c r="H269" s="8">
        <v>652191150</v>
      </c>
      <c r="I269" s="31"/>
      <c r="J269" s="31"/>
    </row>
    <row r="270" spans="1:10" s="21" customFormat="1" ht="15" customHeight="1" x14ac:dyDescent="0.25">
      <c r="A270" s="29" t="s">
        <v>382</v>
      </c>
      <c r="B270" s="10"/>
      <c r="C270" s="13"/>
      <c r="D270" s="13"/>
      <c r="E270" s="13"/>
      <c r="F270" s="16" t="s">
        <v>383</v>
      </c>
      <c r="G270" s="8">
        <v>164112000</v>
      </c>
      <c r="H270" s="8">
        <v>438204350</v>
      </c>
      <c r="I270" s="31"/>
      <c r="J270" s="31"/>
    </row>
    <row r="271" spans="1:10" s="21" customFormat="1" ht="15" customHeight="1" x14ac:dyDescent="0.25">
      <c r="A271" s="38" t="s">
        <v>384</v>
      </c>
      <c r="B271" s="10"/>
      <c r="C271" s="13"/>
      <c r="D271" s="13"/>
      <c r="E271" s="13" t="s">
        <v>385</v>
      </c>
      <c r="F271" s="16"/>
      <c r="G271" s="7">
        <f>G272</f>
        <v>0</v>
      </c>
      <c r="H271" s="7">
        <f>H272</f>
        <v>2588691</v>
      </c>
      <c r="I271" s="31"/>
      <c r="J271" s="31"/>
    </row>
    <row r="272" spans="1:10" s="21" customFormat="1" ht="15" customHeight="1" x14ac:dyDescent="0.25">
      <c r="A272" s="29" t="s">
        <v>386</v>
      </c>
      <c r="B272" s="10"/>
      <c r="C272" s="13"/>
      <c r="D272" s="13"/>
      <c r="E272" s="13"/>
      <c r="F272" s="16" t="s">
        <v>387</v>
      </c>
      <c r="G272" s="8">
        <v>0</v>
      </c>
      <c r="H272" s="8">
        <v>2588691</v>
      </c>
      <c r="I272" s="31"/>
      <c r="J272" s="31"/>
    </row>
    <row r="273" spans="1:10" s="19" customFormat="1" ht="15" customHeight="1" x14ac:dyDescent="0.25">
      <c r="A273" s="38" t="s">
        <v>388</v>
      </c>
      <c r="B273" s="9"/>
      <c r="C273" s="13"/>
      <c r="D273" s="13"/>
      <c r="E273" s="13" t="s">
        <v>389</v>
      </c>
      <c r="F273" s="14"/>
      <c r="G273" s="7">
        <f>G274</f>
        <v>453195000</v>
      </c>
      <c r="H273" s="7">
        <f>H274</f>
        <v>1879236400</v>
      </c>
      <c r="I273" s="31"/>
      <c r="J273" s="61"/>
    </row>
    <row r="274" spans="1:10" s="21" customFormat="1" ht="15" customHeight="1" x14ac:dyDescent="0.25">
      <c r="A274" s="29" t="s">
        <v>390</v>
      </c>
      <c r="B274" s="10"/>
      <c r="C274" s="13"/>
      <c r="D274" s="30"/>
      <c r="E274" s="30"/>
      <c r="F274" s="16" t="s">
        <v>391</v>
      </c>
      <c r="G274" s="8">
        <v>453195000</v>
      </c>
      <c r="H274" s="8">
        <v>1879236400</v>
      </c>
      <c r="I274" s="31"/>
      <c r="J274" s="31"/>
    </row>
    <row r="275" spans="1:10" s="19" customFormat="1" ht="15" customHeight="1" x14ac:dyDescent="0.25">
      <c r="A275" s="38" t="s">
        <v>392</v>
      </c>
      <c r="B275" s="9"/>
      <c r="C275" s="13"/>
      <c r="D275" s="13"/>
      <c r="E275" s="13" t="s">
        <v>393</v>
      </c>
      <c r="F275" s="14"/>
      <c r="G275" s="7">
        <f>G276</f>
        <v>3007193525</v>
      </c>
      <c r="H275" s="7">
        <f>H276</f>
        <v>1210201689</v>
      </c>
      <c r="I275" s="31"/>
      <c r="J275" s="61"/>
    </row>
    <row r="276" spans="1:10" s="21" customFormat="1" ht="15" customHeight="1" x14ac:dyDescent="0.25">
      <c r="A276" s="29" t="s">
        <v>394</v>
      </c>
      <c r="B276" s="10"/>
      <c r="C276" s="13"/>
      <c r="D276" s="30"/>
      <c r="E276" s="30"/>
      <c r="F276" s="16" t="s">
        <v>393</v>
      </c>
      <c r="G276" s="8">
        <v>3007193525</v>
      </c>
      <c r="H276" s="2">
        <v>1210201689</v>
      </c>
      <c r="I276" s="31"/>
      <c r="J276" s="31"/>
    </row>
    <row r="277" spans="1:10" s="21" customFormat="1" ht="15" customHeight="1" x14ac:dyDescent="0.25">
      <c r="A277" s="38" t="s">
        <v>276</v>
      </c>
      <c r="B277" s="10"/>
      <c r="C277" s="13"/>
      <c r="D277" s="13" t="s">
        <v>395</v>
      </c>
      <c r="E277" s="13"/>
      <c r="F277" s="16"/>
      <c r="G277" s="7">
        <f>G278+G307+G313+G318+G322+G320+G334+G337+G342</f>
        <v>141520392679.12</v>
      </c>
      <c r="H277" s="7">
        <f>H278+H307+H313+H318+H322+H320+H334+H337+H342</f>
        <v>161214120743.19998</v>
      </c>
      <c r="I277" s="31"/>
      <c r="J277" s="31"/>
    </row>
    <row r="278" spans="1:10" s="21" customFormat="1" ht="15" customHeight="1" x14ac:dyDescent="0.25">
      <c r="A278" s="38" t="s">
        <v>396</v>
      </c>
      <c r="B278" s="10"/>
      <c r="C278" s="13"/>
      <c r="D278" s="13"/>
      <c r="E278" s="13" t="s">
        <v>397</v>
      </c>
      <c r="F278" s="16"/>
      <c r="G278" s="7">
        <f>SUM(G279:G306)</f>
        <v>117042868338.78</v>
      </c>
      <c r="H278" s="7">
        <f>SUM(H279:H306)</f>
        <v>143758131387.79999</v>
      </c>
      <c r="I278" s="31"/>
      <c r="J278" s="31"/>
    </row>
    <row r="279" spans="1:10" s="21" customFormat="1" ht="15" customHeight="1" x14ac:dyDescent="0.25">
      <c r="A279" s="29" t="s">
        <v>398</v>
      </c>
      <c r="B279" s="10"/>
      <c r="C279" s="30"/>
      <c r="D279" s="30"/>
      <c r="E279" s="30"/>
      <c r="F279" s="16" t="s">
        <v>399</v>
      </c>
      <c r="G279" s="8">
        <v>461056706</v>
      </c>
      <c r="H279" s="8">
        <v>605961064</v>
      </c>
      <c r="I279" s="31"/>
      <c r="J279" s="31"/>
    </row>
    <row r="280" spans="1:10" s="21" customFormat="1" ht="15" customHeight="1" x14ac:dyDescent="0.25">
      <c r="A280" s="29" t="s">
        <v>400</v>
      </c>
      <c r="B280" s="10"/>
      <c r="C280" s="30"/>
      <c r="D280" s="30"/>
      <c r="E280" s="30"/>
      <c r="F280" s="16" t="s">
        <v>401</v>
      </c>
      <c r="G280" s="8">
        <v>1119760969</v>
      </c>
      <c r="H280" s="8">
        <v>1342360776</v>
      </c>
      <c r="I280" s="31"/>
      <c r="J280" s="31"/>
    </row>
    <row r="281" spans="1:10" s="21" customFormat="1" ht="15" customHeight="1" x14ac:dyDescent="0.25">
      <c r="A281" s="29" t="s">
        <v>402</v>
      </c>
      <c r="B281" s="10"/>
      <c r="C281" s="30"/>
      <c r="D281" s="30"/>
      <c r="E281" s="30"/>
      <c r="F281" s="16" t="s">
        <v>403</v>
      </c>
      <c r="G281" s="8">
        <v>17518578154.779999</v>
      </c>
      <c r="H281" s="37">
        <v>16568415821.799999</v>
      </c>
      <c r="I281" s="31"/>
      <c r="J281" s="31"/>
    </row>
    <row r="282" spans="1:10" s="21" customFormat="1" ht="15" customHeight="1" x14ac:dyDescent="0.25">
      <c r="A282" s="29" t="s">
        <v>404</v>
      </c>
      <c r="B282" s="10"/>
      <c r="C282" s="30"/>
      <c r="D282" s="30"/>
      <c r="E282" s="30"/>
      <c r="F282" s="16" t="s">
        <v>405</v>
      </c>
      <c r="G282" s="8">
        <v>0</v>
      </c>
      <c r="H282" s="37">
        <v>3102000</v>
      </c>
      <c r="I282" s="31"/>
      <c r="J282" s="31"/>
    </row>
    <row r="283" spans="1:10" s="21" customFormat="1" ht="15" customHeight="1" x14ac:dyDescent="0.25">
      <c r="A283" s="1" t="s">
        <v>406</v>
      </c>
      <c r="B283" s="10"/>
      <c r="C283" s="30"/>
      <c r="D283" s="43"/>
      <c r="E283" s="43"/>
      <c r="F283" s="44" t="s">
        <v>407</v>
      </c>
      <c r="G283" s="37">
        <v>1130693352</v>
      </c>
      <c r="H283" s="37">
        <v>1052842884</v>
      </c>
      <c r="I283" s="31"/>
      <c r="J283" s="31"/>
    </row>
    <row r="284" spans="1:10" s="21" customFormat="1" ht="15" customHeight="1" x14ac:dyDescent="0.25">
      <c r="A284" s="29" t="s">
        <v>408</v>
      </c>
      <c r="B284" s="10"/>
      <c r="C284" s="30"/>
      <c r="D284" s="30"/>
      <c r="E284" s="30"/>
      <c r="F284" s="16" t="s">
        <v>409</v>
      </c>
      <c r="G284" s="8">
        <v>7055863543</v>
      </c>
      <c r="H284" s="8">
        <v>3313553424</v>
      </c>
      <c r="I284" s="31"/>
      <c r="J284" s="31"/>
    </row>
    <row r="285" spans="1:10" s="21" customFormat="1" ht="15" customHeight="1" x14ac:dyDescent="0.25">
      <c r="A285" s="29" t="s">
        <v>410</v>
      </c>
      <c r="B285" s="10"/>
      <c r="C285" s="30"/>
      <c r="D285" s="30"/>
      <c r="E285" s="30"/>
      <c r="F285" s="16" t="s">
        <v>411</v>
      </c>
      <c r="G285" s="8">
        <v>12102900</v>
      </c>
      <c r="H285" s="8">
        <v>55123538</v>
      </c>
      <c r="I285" s="31"/>
      <c r="J285" s="31"/>
    </row>
    <row r="286" spans="1:10" s="21" customFormat="1" ht="15" customHeight="1" x14ac:dyDescent="0.25">
      <c r="A286" s="1" t="s">
        <v>412</v>
      </c>
      <c r="B286" s="10"/>
      <c r="C286" s="30"/>
      <c r="D286" s="43"/>
      <c r="E286" s="43"/>
      <c r="F286" s="44" t="s">
        <v>413</v>
      </c>
      <c r="G286" s="37">
        <v>361070920</v>
      </c>
      <c r="H286" s="37">
        <v>84948240</v>
      </c>
      <c r="I286" s="31"/>
      <c r="J286" s="31"/>
    </row>
    <row r="287" spans="1:10" s="21" customFormat="1" ht="15" customHeight="1" x14ac:dyDescent="0.25">
      <c r="A287" s="29" t="s">
        <v>414</v>
      </c>
      <c r="B287" s="10"/>
      <c r="C287" s="30"/>
      <c r="D287" s="30"/>
      <c r="E287" s="30"/>
      <c r="F287" s="16" t="s">
        <v>415</v>
      </c>
      <c r="G287" s="8">
        <v>932003687</v>
      </c>
      <c r="H287" s="8">
        <v>5736815165</v>
      </c>
      <c r="I287" s="31"/>
      <c r="J287" s="31"/>
    </row>
    <row r="288" spans="1:10" s="21" customFormat="1" ht="15" customHeight="1" x14ac:dyDescent="0.25">
      <c r="A288" s="29" t="s">
        <v>416</v>
      </c>
      <c r="B288" s="10"/>
      <c r="C288" s="30"/>
      <c r="D288" s="30"/>
      <c r="E288" s="30"/>
      <c r="F288" s="16" t="s">
        <v>417</v>
      </c>
      <c r="G288" s="8">
        <v>10084375936</v>
      </c>
      <c r="H288" s="8">
        <v>15737312509</v>
      </c>
      <c r="I288" s="31"/>
      <c r="J288" s="31"/>
    </row>
    <row r="289" spans="1:8" ht="15" customHeight="1" x14ac:dyDescent="0.25">
      <c r="A289" s="29" t="s">
        <v>418</v>
      </c>
      <c r="B289" s="10"/>
      <c r="C289" s="30"/>
      <c r="D289" s="30"/>
      <c r="E289" s="30"/>
      <c r="F289" s="16" t="s">
        <v>419</v>
      </c>
      <c r="G289" s="8">
        <v>11925858609</v>
      </c>
      <c r="H289" s="8">
        <v>8333004928</v>
      </c>
    </row>
    <row r="290" spans="1:8" ht="15" customHeight="1" x14ac:dyDescent="0.25">
      <c r="A290" s="29" t="s">
        <v>420</v>
      </c>
      <c r="B290" s="10"/>
      <c r="C290" s="30"/>
      <c r="D290" s="30"/>
      <c r="E290" s="30"/>
      <c r="F290" s="16" t="s">
        <v>421</v>
      </c>
      <c r="G290" s="8">
        <v>3755563298</v>
      </c>
      <c r="H290" s="8">
        <v>8766904379</v>
      </c>
    </row>
    <row r="291" spans="1:8" ht="15" customHeight="1" x14ac:dyDescent="0.25">
      <c r="A291" s="1" t="s">
        <v>422</v>
      </c>
      <c r="B291" s="10"/>
      <c r="C291" s="30"/>
      <c r="D291" s="43"/>
      <c r="E291" s="43"/>
      <c r="F291" s="44" t="s">
        <v>423</v>
      </c>
      <c r="G291" s="37">
        <v>304302187</v>
      </c>
      <c r="H291" s="37">
        <v>311015846</v>
      </c>
    </row>
    <row r="292" spans="1:8" ht="15" customHeight="1" x14ac:dyDescent="0.25">
      <c r="A292" s="29" t="s">
        <v>424</v>
      </c>
      <c r="B292" s="10"/>
      <c r="C292" s="30"/>
      <c r="D292" s="30"/>
      <c r="E292" s="30"/>
      <c r="F292" s="16" t="s">
        <v>425</v>
      </c>
      <c r="G292" s="8">
        <v>2716671660</v>
      </c>
      <c r="H292" s="8">
        <v>2905855980</v>
      </c>
    </row>
    <row r="293" spans="1:8" ht="15" customHeight="1" x14ac:dyDescent="0.25">
      <c r="A293" s="29" t="s">
        <v>426</v>
      </c>
      <c r="B293" s="10"/>
      <c r="C293" s="30"/>
      <c r="D293" s="30"/>
      <c r="E293" s="30"/>
      <c r="F293" s="16" t="s">
        <v>427</v>
      </c>
      <c r="G293" s="8">
        <v>0</v>
      </c>
      <c r="H293" s="8">
        <v>23120288967</v>
      </c>
    </row>
    <row r="294" spans="1:8" ht="15" customHeight="1" x14ac:dyDescent="0.25">
      <c r="A294" s="29" t="s">
        <v>428</v>
      </c>
      <c r="B294" s="10"/>
      <c r="C294" s="30"/>
      <c r="D294" s="30"/>
      <c r="E294" s="30"/>
      <c r="F294" s="16" t="s">
        <v>429</v>
      </c>
      <c r="G294" s="8">
        <v>145278964</v>
      </c>
      <c r="H294" s="8">
        <v>721285394</v>
      </c>
    </row>
    <row r="295" spans="1:8" ht="15" customHeight="1" x14ac:dyDescent="0.25">
      <c r="A295" s="29" t="s">
        <v>430</v>
      </c>
      <c r="B295" s="10"/>
      <c r="C295" s="30"/>
      <c r="D295" s="30"/>
      <c r="E295" s="30"/>
      <c r="F295" s="16" t="s">
        <v>431</v>
      </c>
      <c r="G295" s="8">
        <v>181053400</v>
      </c>
      <c r="H295" s="8">
        <v>527996364</v>
      </c>
    </row>
    <row r="296" spans="1:8" ht="15" customHeight="1" x14ac:dyDescent="0.25">
      <c r="A296" s="29" t="s">
        <v>432</v>
      </c>
      <c r="B296" s="10"/>
      <c r="C296" s="30"/>
      <c r="D296" s="30"/>
      <c r="E296" s="30"/>
      <c r="F296" s="16" t="s">
        <v>433</v>
      </c>
      <c r="G296" s="8">
        <v>782750000</v>
      </c>
      <c r="H296" s="8">
        <v>899272000</v>
      </c>
    </row>
    <row r="297" spans="1:8" ht="15" customHeight="1" x14ac:dyDescent="0.25">
      <c r="A297" s="1" t="s">
        <v>434</v>
      </c>
      <c r="B297" s="10"/>
      <c r="C297" s="30"/>
      <c r="D297" s="43"/>
      <c r="E297" s="43"/>
      <c r="F297" s="44" t="s">
        <v>435</v>
      </c>
      <c r="G297" s="37">
        <v>2574271833</v>
      </c>
      <c r="H297" s="37">
        <v>3665108917</v>
      </c>
    </row>
    <row r="298" spans="1:8" ht="15" customHeight="1" x14ac:dyDescent="0.25">
      <c r="A298" s="29" t="s">
        <v>436</v>
      </c>
      <c r="B298" s="10"/>
      <c r="C298" s="30"/>
      <c r="D298" s="30"/>
      <c r="E298" s="30"/>
      <c r="F298" s="16" t="s">
        <v>437</v>
      </c>
      <c r="G298" s="8">
        <v>691157810</v>
      </c>
      <c r="H298" s="8">
        <v>1724317500</v>
      </c>
    </row>
    <row r="299" spans="1:8" ht="15" customHeight="1" x14ac:dyDescent="0.25">
      <c r="A299" s="1" t="s">
        <v>438</v>
      </c>
      <c r="B299" s="10"/>
      <c r="C299" s="30"/>
      <c r="D299" s="30"/>
      <c r="E299" s="30"/>
      <c r="F299" s="46" t="s">
        <v>439</v>
      </c>
      <c r="G299" s="37">
        <v>7988268820</v>
      </c>
      <c r="H299" s="37">
        <v>6509505785</v>
      </c>
    </row>
    <row r="300" spans="1:8" ht="15" customHeight="1" x14ac:dyDescent="0.25">
      <c r="A300" s="29" t="s">
        <v>440</v>
      </c>
      <c r="B300" s="10"/>
      <c r="C300" s="30"/>
      <c r="D300" s="30"/>
      <c r="E300" s="30"/>
      <c r="F300" s="16" t="s">
        <v>441</v>
      </c>
      <c r="G300" s="8">
        <v>5408410250</v>
      </c>
      <c r="H300" s="8">
        <v>4947562600</v>
      </c>
    </row>
    <row r="301" spans="1:8" ht="15" customHeight="1" x14ac:dyDescent="0.25">
      <c r="A301" s="29" t="s">
        <v>442</v>
      </c>
      <c r="B301" s="10"/>
      <c r="C301" s="30"/>
      <c r="D301" s="30"/>
      <c r="E301" s="30"/>
      <c r="F301" s="16" t="s">
        <v>443</v>
      </c>
      <c r="G301" s="8">
        <v>3215997175</v>
      </c>
      <c r="H301" s="8">
        <v>2402323000</v>
      </c>
    </row>
    <row r="302" spans="1:8" ht="15" customHeight="1" x14ac:dyDescent="0.25">
      <c r="A302" s="29" t="s">
        <v>444</v>
      </c>
      <c r="B302" s="10"/>
      <c r="C302" s="30"/>
      <c r="D302" s="30"/>
      <c r="E302" s="30"/>
      <c r="F302" s="16" t="s">
        <v>445</v>
      </c>
      <c r="G302" s="8">
        <v>618400000</v>
      </c>
      <c r="H302" s="8">
        <v>520696345</v>
      </c>
    </row>
    <row r="303" spans="1:8" ht="15" customHeight="1" x14ac:dyDescent="0.25">
      <c r="A303" s="1" t="s">
        <v>446</v>
      </c>
      <c r="B303" s="10"/>
      <c r="C303" s="30"/>
      <c r="D303" s="30"/>
      <c r="E303" s="30"/>
      <c r="F303" s="16" t="s">
        <v>447</v>
      </c>
      <c r="G303" s="8">
        <v>7078289791</v>
      </c>
      <c r="H303" s="2">
        <v>6024625500</v>
      </c>
    </row>
    <row r="304" spans="1:8" ht="15" customHeight="1" x14ac:dyDescent="0.25">
      <c r="A304" s="1" t="s">
        <v>448</v>
      </c>
      <c r="B304" s="10"/>
      <c r="C304" s="13"/>
      <c r="D304" s="25"/>
      <c r="E304" s="25"/>
      <c r="F304" s="36" t="s">
        <v>449</v>
      </c>
      <c r="G304" s="8">
        <v>59400000</v>
      </c>
      <c r="H304" s="8">
        <v>66000000</v>
      </c>
    </row>
    <row r="305" spans="1:10" s="21" customFormat="1" ht="15" customHeight="1" x14ac:dyDescent="0.25">
      <c r="A305" s="1" t="s">
        <v>450</v>
      </c>
      <c r="B305" s="10"/>
      <c r="C305" s="13"/>
      <c r="D305" s="13"/>
      <c r="E305" s="13"/>
      <c r="F305" s="16" t="s">
        <v>451</v>
      </c>
      <c r="G305" s="8">
        <v>25590508374</v>
      </c>
      <c r="H305" s="2">
        <v>22904532461</v>
      </c>
      <c r="I305" s="31"/>
      <c r="J305" s="31"/>
    </row>
    <row r="306" spans="1:10" s="21" customFormat="1" ht="15" customHeight="1" x14ac:dyDescent="0.25">
      <c r="A306" s="1" t="s">
        <v>452</v>
      </c>
      <c r="B306" s="10"/>
      <c r="C306" s="13"/>
      <c r="D306" s="13"/>
      <c r="E306" s="13"/>
      <c r="F306" s="16" t="s">
        <v>453</v>
      </c>
      <c r="G306" s="8">
        <v>5331180000</v>
      </c>
      <c r="H306" s="2">
        <v>4907400000</v>
      </c>
      <c r="I306" s="31"/>
      <c r="J306" s="31"/>
    </row>
    <row r="307" spans="1:10" s="19" customFormat="1" ht="15" customHeight="1" x14ac:dyDescent="0.25">
      <c r="A307" s="4" t="s">
        <v>454</v>
      </c>
      <c r="B307" s="9"/>
      <c r="C307" s="13"/>
      <c r="D307" s="13"/>
      <c r="E307" s="13" t="s">
        <v>455</v>
      </c>
      <c r="F307" s="14"/>
      <c r="G307" s="7">
        <f>SUM(G308:G312)</f>
        <v>16054748170.390001</v>
      </c>
      <c r="H307" s="7">
        <f>SUM(H308:H312)</f>
        <v>888567009.39999998</v>
      </c>
      <c r="I307" s="31"/>
      <c r="J307" s="61"/>
    </row>
    <row r="308" spans="1:10" s="21" customFormat="1" ht="15" customHeight="1" x14ac:dyDescent="0.25">
      <c r="A308" s="1" t="s">
        <v>456</v>
      </c>
      <c r="B308" s="10"/>
      <c r="C308" s="13"/>
      <c r="D308" s="45"/>
      <c r="E308" s="45"/>
      <c r="F308" s="36" t="s">
        <v>457</v>
      </c>
      <c r="G308" s="2">
        <v>15303904523</v>
      </c>
      <c r="H308" s="2">
        <v>88992410</v>
      </c>
      <c r="I308" s="31"/>
      <c r="J308" s="31"/>
    </row>
    <row r="309" spans="1:10" s="21" customFormat="1" ht="15" customHeight="1" x14ac:dyDescent="0.25">
      <c r="A309" s="29" t="s">
        <v>458</v>
      </c>
      <c r="B309" s="10"/>
      <c r="C309" s="13"/>
      <c r="D309" s="13"/>
      <c r="E309" s="13"/>
      <c r="F309" s="16" t="s">
        <v>459</v>
      </c>
      <c r="G309" s="8">
        <v>503530442.10000002</v>
      </c>
      <c r="H309" s="8">
        <v>693119848.39999998</v>
      </c>
      <c r="I309" s="31"/>
      <c r="J309" s="31"/>
    </row>
    <row r="310" spans="1:10" s="21" customFormat="1" ht="15" customHeight="1" x14ac:dyDescent="0.25">
      <c r="A310" s="29" t="s">
        <v>460</v>
      </c>
      <c r="B310" s="10"/>
      <c r="C310" s="13"/>
      <c r="D310" s="13"/>
      <c r="E310" s="13"/>
      <c r="F310" s="16" t="s">
        <v>461</v>
      </c>
      <c r="G310" s="8">
        <v>145169333.33000001</v>
      </c>
      <c r="H310" s="8">
        <v>102127000</v>
      </c>
      <c r="I310" s="31"/>
      <c r="J310" s="31"/>
    </row>
    <row r="311" spans="1:10" s="21" customFormat="1" ht="15" customHeight="1" x14ac:dyDescent="0.25">
      <c r="A311" s="29" t="s">
        <v>462</v>
      </c>
      <c r="B311" s="10"/>
      <c r="C311" s="13"/>
      <c r="D311" s="13"/>
      <c r="E311" s="13"/>
      <c r="F311" s="16" t="s">
        <v>463</v>
      </c>
      <c r="G311" s="8">
        <v>48654261.280000001</v>
      </c>
      <c r="H311" s="8">
        <v>4327751</v>
      </c>
      <c r="I311" s="31"/>
      <c r="J311" s="31"/>
    </row>
    <row r="312" spans="1:10" s="21" customFormat="1" ht="15" customHeight="1" x14ac:dyDescent="0.25">
      <c r="A312" s="29" t="s">
        <v>464</v>
      </c>
      <c r="B312" s="10"/>
      <c r="C312" s="13"/>
      <c r="D312" s="13"/>
      <c r="E312" s="13"/>
      <c r="F312" s="16" t="s">
        <v>465</v>
      </c>
      <c r="G312" s="8">
        <v>53489610.68</v>
      </c>
      <c r="H312" s="2">
        <v>0</v>
      </c>
      <c r="I312" s="31"/>
      <c r="J312" s="31"/>
    </row>
    <row r="313" spans="1:10" s="21" customFormat="1" ht="15" customHeight="1" x14ac:dyDescent="0.25">
      <c r="A313" s="38" t="s">
        <v>466</v>
      </c>
      <c r="B313" s="9"/>
      <c r="C313" s="13"/>
      <c r="D313" s="13"/>
      <c r="E313" s="13" t="s">
        <v>467</v>
      </c>
      <c r="F313" s="14"/>
      <c r="G313" s="7">
        <f>SUM(G314:G317)</f>
        <v>259085000</v>
      </c>
      <c r="H313" s="7">
        <f>SUM(H314:H317)</f>
        <v>583940000</v>
      </c>
      <c r="I313" s="31"/>
      <c r="J313" s="31"/>
    </row>
    <row r="314" spans="1:10" s="21" customFormat="1" ht="15" customHeight="1" x14ac:dyDescent="0.25">
      <c r="A314" s="29" t="s">
        <v>468</v>
      </c>
      <c r="B314" s="10"/>
      <c r="C314" s="13"/>
      <c r="D314" s="13"/>
      <c r="E314" s="13"/>
      <c r="F314" s="16" t="s">
        <v>469</v>
      </c>
      <c r="G314" s="8">
        <v>3000000</v>
      </c>
      <c r="H314" s="8">
        <v>0</v>
      </c>
      <c r="I314" s="31"/>
      <c r="J314" s="31"/>
    </row>
    <row r="315" spans="1:10" s="21" customFormat="1" ht="15" customHeight="1" x14ac:dyDescent="0.25">
      <c r="A315" s="29" t="s">
        <v>470</v>
      </c>
      <c r="B315" s="10"/>
      <c r="C315" s="13"/>
      <c r="D315" s="13"/>
      <c r="E315" s="13"/>
      <c r="F315" s="16" t="s">
        <v>471</v>
      </c>
      <c r="G315" s="8">
        <v>223920000</v>
      </c>
      <c r="H315" s="8">
        <v>511055000</v>
      </c>
      <c r="I315" s="31"/>
      <c r="J315" s="31"/>
    </row>
    <row r="316" spans="1:10" s="21" customFormat="1" ht="15" customHeight="1" x14ac:dyDescent="0.25">
      <c r="A316" s="29" t="s">
        <v>472</v>
      </c>
      <c r="B316" s="10"/>
      <c r="C316" s="13"/>
      <c r="D316" s="13"/>
      <c r="E316" s="13"/>
      <c r="F316" s="16" t="s">
        <v>473</v>
      </c>
      <c r="G316" s="8">
        <v>22265000</v>
      </c>
      <c r="H316" s="8">
        <v>58185000</v>
      </c>
      <c r="I316" s="31"/>
      <c r="J316" s="31"/>
    </row>
    <row r="317" spans="1:10" s="21" customFormat="1" ht="15" customHeight="1" x14ac:dyDescent="0.25">
      <c r="A317" s="29" t="s">
        <v>474</v>
      </c>
      <c r="B317" s="10"/>
      <c r="C317" s="13"/>
      <c r="D317" s="13"/>
      <c r="E317" s="13"/>
      <c r="F317" s="16" t="s">
        <v>475</v>
      </c>
      <c r="G317" s="8">
        <v>9900000</v>
      </c>
      <c r="H317" s="8">
        <v>14700000</v>
      </c>
      <c r="I317" s="31"/>
      <c r="J317" s="31"/>
    </row>
    <row r="318" spans="1:10" s="19" customFormat="1" ht="15" customHeight="1" x14ac:dyDescent="0.25">
      <c r="A318" s="38" t="s">
        <v>476</v>
      </c>
      <c r="B318" s="9"/>
      <c r="C318" s="13"/>
      <c r="D318" s="13"/>
      <c r="E318" s="13" t="s">
        <v>477</v>
      </c>
      <c r="F318" s="14"/>
      <c r="G318" s="7">
        <f>G319</f>
        <v>1355756400</v>
      </c>
      <c r="H318" s="7">
        <f>H319</f>
        <v>1850857334</v>
      </c>
      <c r="I318" s="31"/>
      <c r="J318" s="61"/>
    </row>
    <row r="319" spans="1:10" s="21" customFormat="1" ht="15" customHeight="1" x14ac:dyDescent="0.25">
      <c r="A319" s="29" t="s">
        <v>478</v>
      </c>
      <c r="B319" s="10"/>
      <c r="C319" s="13"/>
      <c r="D319" s="13"/>
      <c r="E319" s="13"/>
      <c r="F319" s="16" t="s">
        <v>479</v>
      </c>
      <c r="G319" s="8">
        <v>1355756400</v>
      </c>
      <c r="H319" s="8">
        <v>1850857334</v>
      </c>
      <c r="I319" s="31"/>
      <c r="J319" s="31"/>
    </row>
    <row r="320" spans="1:10" s="21" customFormat="1" ht="15" customHeight="1" x14ac:dyDescent="0.25">
      <c r="A320" s="38" t="s">
        <v>480</v>
      </c>
      <c r="B320" s="10"/>
      <c r="C320" s="13"/>
      <c r="D320" s="13"/>
      <c r="E320" s="13" t="s">
        <v>481</v>
      </c>
      <c r="F320" s="16"/>
      <c r="G320" s="7">
        <f>G321</f>
        <v>0</v>
      </c>
      <c r="H320" s="7">
        <f>H321</f>
        <v>173400000</v>
      </c>
      <c r="I320" s="31"/>
      <c r="J320" s="31"/>
    </row>
    <row r="321" spans="1:10" s="21" customFormat="1" ht="15" customHeight="1" x14ac:dyDescent="0.25">
      <c r="A321" s="29" t="s">
        <v>482</v>
      </c>
      <c r="B321" s="10"/>
      <c r="C321" s="13"/>
      <c r="D321" s="13"/>
      <c r="E321" s="13"/>
      <c r="F321" s="16" t="s">
        <v>483</v>
      </c>
      <c r="G321" s="8">
        <v>0</v>
      </c>
      <c r="H321" s="8">
        <v>173400000</v>
      </c>
      <c r="I321" s="31"/>
      <c r="J321" s="31"/>
    </row>
    <row r="322" spans="1:10" s="19" customFormat="1" ht="15" customHeight="1" x14ac:dyDescent="0.25">
      <c r="A322" s="38" t="s">
        <v>484</v>
      </c>
      <c r="B322" s="9"/>
      <c r="C322" s="13"/>
      <c r="D322" s="13"/>
      <c r="E322" s="13" t="s">
        <v>485</v>
      </c>
      <c r="F322" s="14"/>
      <c r="G322" s="7">
        <f>SUM(G323:G333)</f>
        <v>2281425811.9499998</v>
      </c>
      <c r="H322" s="7">
        <f>SUM(H323:H333)</f>
        <v>4644181879</v>
      </c>
      <c r="I322" s="31"/>
      <c r="J322" s="61"/>
    </row>
    <row r="323" spans="1:10" s="21" customFormat="1" ht="15" customHeight="1" x14ac:dyDescent="0.25">
      <c r="A323" s="29" t="s">
        <v>486</v>
      </c>
      <c r="B323" s="10"/>
      <c r="C323" s="13"/>
      <c r="D323" s="13"/>
      <c r="E323" s="13"/>
      <c r="F323" s="16" t="s">
        <v>487</v>
      </c>
      <c r="G323" s="8">
        <v>196332500</v>
      </c>
      <c r="H323" s="8">
        <v>562923400</v>
      </c>
      <c r="I323" s="31"/>
      <c r="J323" s="31"/>
    </row>
    <row r="324" spans="1:10" s="21" customFormat="1" ht="15" customHeight="1" x14ac:dyDescent="0.25">
      <c r="A324" s="29" t="s">
        <v>488</v>
      </c>
      <c r="B324" s="10"/>
      <c r="C324" s="13"/>
      <c r="D324" s="13"/>
      <c r="E324" s="13"/>
      <c r="F324" s="16" t="s">
        <v>489</v>
      </c>
      <c r="G324" s="8">
        <v>4055000</v>
      </c>
      <c r="H324" s="8">
        <v>28080000</v>
      </c>
      <c r="I324" s="31"/>
      <c r="J324" s="31"/>
    </row>
    <row r="325" spans="1:10" s="21" customFormat="1" ht="15" customHeight="1" x14ac:dyDescent="0.25">
      <c r="A325" s="29" t="s">
        <v>490</v>
      </c>
      <c r="B325" s="10"/>
      <c r="C325" s="13"/>
      <c r="D325" s="13"/>
      <c r="E325" s="13"/>
      <c r="F325" s="16" t="s">
        <v>491</v>
      </c>
      <c r="G325" s="8">
        <v>15000000</v>
      </c>
      <c r="H325" s="8">
        <v>48000000</v>
      </c>
      <c r="I325" s="31"/>
      <c r="J325" s="31"/>
    </row>
    <row r="326" spans="1:10" s="21" customFormat="1" ht="15" customHeight="1" x14ac:dyDescent="0.25">
      <c r="A326" s="29" t="s">
        <v>492</v>
      </c>
      <c r="B326" s="10"/>
      <c r="C326" s="13"/>
      <c r="D326" s="13"/>
      <c r="E326" s="13"/>
      <c r="F326" s="16" t="s">
        <v>493</v>
      </c>
      <c r="G326" s="8">
        <v>61500000</v>
      </c>
      <c r="H326" s="2">
        <v>180485000</v>
      </c>
      <c r="I326" s="31"/>
      <c r="J326" s="31"/>
    </row>
    <row r="327" spans="1:10" s="21" customFormat="1" ht="15" customHeight="1" x14ac:dyDescent="0.25">
      <c r="A327" s="29" t="s">
        <v>494</v>
      </c>
      <c r="B327" s="10"/>
      <c r="C327" s="13"/>
      <c r="D327" s="13"/>
      <c r="E327" s="13"/>
      <c r="F327" s="16" t="s">
        <v>495</v>
      </c>
      <c r="G327" s="8">
        <v>632463000</v>
      </c>
      <c r="H327" s="8">
        <v>1409353000</v>
      </c>
      <c r="I327" s="31"/>
      <c r="J327" s="31"/>
    </row>
    <row r="328" spans="1:10" s="21" customFormat="1" ht="15" customHeight="1" x14ac:dyDescent="0.25">
      <c r="A328" s="29" t="s">
        <v>496</v>
      </c>
      <c r="B328" s="10"/>
      <c r="C328" s="13"/>
      <c r="D328" s="13"/>
      <c r="E328" s="13"/>
      <c r="F328" s="16" t="s">
        <v>497</v>
      </c>
      <c r="G328" s="8">
        <v>60520000</v>
      </c>
      <c r="H328" s="8">
        <v>400553220</v>
      </c>
      <c r="I328" s="31"/>
      <c r="J328" s="31"/>
    </row>
    <row r="329" spans="1:10" s="21" customFormat="1" ht="15" customHeight="1" x14ac:dyDescent="0.25">
      <c r="A329" s="29" t="s">
        <v>498</v>
      </c>
      <c r="B329" s="10"/>
      <c r="C329" s="13"/>
      <c r="D329" s="13"/>
      <c r="E329" s="13"/>
      <c r="F329" s="16" t="s">
        <v>499</v>
      </c>
      <c r="G329" s="8">
        <v>534685000</v>
      </c>
      <c r="H329" s="8">
        <v>883505000</v>
      </c>
      <c r="I329" s="31"/>
      <c r="J329" s="31"/>
    </row>
    <row r="330" spans="1:10" s="21" customFormat="1" ht="15" customHeight="1" x14ac:dyDescent="0.25">
      <c r="A330" s="29" t="s">
        <v>500</v>
      </c>
      <c r="B330" s="10"/>
      <c r="C330" s="13"/>
      <c r="D330" s="13"/>
      <c r="E330" s="13"/>
      <c r="F330" s="16" t="s">
        <v>501</v>
      </c>
      <c r="G330" s="8">
        <v>23953000</v>
      </c>
      <c r="H330" s="8">
        <v>1746000</v>
      </c>
      <c r="I330" s="31"/>
      <c r="J330" s="31"/>
    </row>
    <row r="331" spans="1:10" s="21" customFormat="1" ht="15" customHeight="1" x14ac:dyDescent="0.25">
      <c r="A331" s="29" t="s">
        <v>502</v>
      </c>
      <c r="B331" s="10"/>
      <c r="C331" s="13"/>
      <c r="D331" s="13"/>
      <c r="E331" s="13"/>
      <c r="F331" s="16" t="s">
        <v>503</v>
      </c>
      <c r="G331" s="8">
        <v>62972000</v>
      </c>
      <c r="H331" s="8">
        <v>441579500</v>
      </c>
      <c r="I331" s="31"/>
      <c r="J331" s="31"/>
    </row>
    <row r="332" spans="1:10" s="21" customFormat="1" ht="15" customHeight="1" x14ac:dyDescent="0.25">
      <c r="A332" s="29" t="s">
        <v>504</v>
      </c>
      <c r="B332" s="10"/>
      <c r="C332" s="13"/>
      <c r="D332" s="13"/>
      <c r="E332" s="13"/>
      <c r="F332" s="16" t="s">
        <v>505</v>
      </c>
      <c r="G332" s="8">
        <v>0</v>
      </c>
      <c r="H332" s="8">
        <v>3650000</v>
      </c>
      <c r="I332" s="31"/>
      <c r="J332" s="31"/>
    </row>
    <row r="333" spans="1:10" s="21" customFormat="1" ht="15" customHeight="1" x14ac:dyDescent="0.25">
      <c r="A333" s="29" t="s">
        <v>506</v>
      </c>
      <c r="B333" s="10"/>
      <c r="C333" s="13"/>
      <c r="D333" s="13"/>
      <c r="E333" s="13"/>
      <c r="F333" s="16" t="s">
        <v>507</v>
      </c>
      <c r="G333" s="8">
        <v>689945311.95000005</v>
      </c>
      <c r="H333" s="8">
        <v>684306759</v>
      </c>
      <c r="I333" s="31"/>
      <c r="J333" s="31"/>
    </row>
    <row r="334" spans="1:10" s="19" customFormat="1" ht="15" customHeight="1" x14ac:dyDescent="0.25">
      <c r="A334" s="38" t="s">
        <v>508</v>
      </c>
      <c r="B334" s="9"/>
      <c r="C334" s="13"/>
      <c r="D334" s="13"/>
      <c r="E334" s="13" t="s">
        <v>509</v>
      </c>
      <c r="F334" s="14"/>
      <c r="G334" s="7">
        <f>SUM(G335:G336)</f>
        <v>1339212000</v>
      </c>
      <c r="H334" s="7">
        <f>SUM(H335:H336)</f>
        <v>2924635200</v>
      </c>
      <c r="I334" s="31"/>
      <c r="J334" s="61"/>
    </row>
    <row r="335" spans="1:10" s="21" customFormat="1" ht="15" customHeight="1" x14ac:dyDescent="0.25">
      <c r="A335" s="29" t="s">
        <v>510</v>
      </c>
      <c r="B335" s="10"/>
      <c r="C335" s="13"/>
      <c r="D335" s="13"/>
      <c r="E335" s="13"/>
      <c r="F335" s="16" t="s">
        <v>511</v>
      </c>
      <c r="G335" s="8">
        <v>992163000</v>
      </c>
      <c r="H335" s="8">
        <v>2004045200</v>
      </c>
      <c r="I335" s="31"/>
      <c r="J335" s="31"/>
    </row>
    <row r="336" spans="1:10" s="21" customFormat="1" ht="15" customHeight="1" x14ac:dyDescent="0.25">
      <c r="A336" s="1" t="s">
        <v>512</v>
      </c>
      <c r="B336" s="10"/>
      <c r="C336" s="13"/>
      <c r="D336" s="45"/>
      <c r="E336" s="45"/>
      <c r="F336" s="36" t="s">
        <v>513</v>
      </c>
      <c r="G336" s="2">
        <v>347049000</v>
      </c>
      <c r="H336" s="2">
        <v>920590000</v>
      </c>
      <c r="I336" s="31"/>
      <c r="J336" s="31"/>
    </row>
    <row r="337" spans="1:10" s="19" customFormat="1" ht="15" customHeight="1" x14ac:dyDescent="0.25">
      <c r="A337" s="38" t="s">
        <v>514</v>
      </c>
      <c r="B337" s="9"/>
      <c r="C337" s="13"/>
      <c r="D337" s="25"/>
      <c r="E337" s="25" t="s">
        <v>515</v>
      </c>
      <c r="F337" s="26"/>
      <c r="G337" s="6">
        <f>SUM(G338:G341)</f>
        <v>0</v>
      </c>
      <c r="H337" s="6">
        <f>SUM(H338:H341)</f>
        <v>265500000</v>
      </c>
      <c r="I337" s="31"/>
      <c r="J337" s="61"/>
    </row>
    <row r="338" spans="1:10" s="21" customFormat="1" ht="15" customHeight="1" x14ac:dyDescent="0.25">
      <c r="A338" s="29" t="s">
        <v>516</v>
      </c>
      <c r="B338" s="10"/>
      <c r="C338" s="13"/>
      <c r="D338" s="13"/>
      <c r="E338" s="13"/>
      <c r="F338" s="16" t="s">
        <v>517</v>
      </c>
      <c r="G338" s="8">
        <v>0</v>
      </c>
      <c r="H338" s="8">
        <v>115000000</v>
      </c>
      <c r="I338" s="31"/>
      <c r="J338" s="31"/>
    </row>
    <row r="339" spans="1:10" s="21" customFormat="1" ht="15" customHeight="1" x14ac:dyDescent="0.25">
      <c r="A339" s="29" t="s">
        <v>518</v>
      </c>
      <c r="B339" s="10"/>
      <c r="C339" s="13"/>
      <c r="D339" s="13"/>
      <c r="E339" s="13"/>
      <c r="F339" s="16" t="s">
        <v>519</v>
      </c>
      <c r="G339" s="8">
        <v>0</v>
      </c>
      <c r="H339" s="8">
        <v>130000000</v>
      </c>
      <c r="I339" s="31"/>
      <c r="J339" s="31"/>
    </row>
    <row r="340" spans="1:10" s="21" customFormat="1" ht="15" customHeight="1" x14ac:dyDescent="0.25">
      <c r="A340" s="29" t="s">
        <v>520</v>
      </c>
      <c r="B340" s="10"/>
      <c r="C340" s="13"/>
      <c r="D340" s="13"/>
      <c r="E340" s="13"/>
      <c r="F340" s="16" t="s">
        <v>521</v>
      </c>
      <c r="G340" s="8">
        <v>0</v>
      </c>
      <c r="H340" s="8">
        <v>12000000</v>
      </c>
      <c r="I340" s="31"/>
      <c r="J340" s="31"/>
    </row>
    <row r="341" spans="1:10" s="21" customFormat="1" ht="15" customHeight="1" x14ac:dyDescent="0.25">
      <c r="A341" s="1" t="s">
        <v>522</v>
      </c>
      <c r="B341" s="10"/>
      <c r="C341" s="13"/>
      <c r="D341" s="45"/>
      <c r="E341" s="45"/>
      <c r="F341" s="36" t="s">
        <v>523</v>
      </c>
      <c r="G341" s="2">
        <v>0</v>
      </c>
      <c r="H341" s="2">
        <v>8500000</v>
      </c>
      <c r="I341" s="31"/>
      <c r="J341" s="31"/>
    </row>
    <row r="342" spans="1:10" s="21" customFormat="1" ht="15" customHeight="1" x14ac:dyDescent="0.25">
      <c r="A342" s="4" t="s">
        <v>524</v>
      </c>
      <c r="B342" s="10"/>
      <c r="C342" s="13"/>
      <c r="D342" s="45"/>
      <c r="E342" s="25" t="s">
        <v>525</v>
      </c>
      <c r="F342" s="36"/>
      <c r="G342" s="6">
        <f>SUM(G343:G346)</f>
        <v>3187296958</v>
      </c>
      <c r="H342" s="6">
        <f>SUM(H343:H346)</f>
        <v>6124907933</v>
      </c>
      <c r="I342" s="31"/>
      <c r="J342" s="31"/>
    </row>
    <row r="343" spans="1:10" s="21" customFormat="1" ht="15" customHeight="1" x14ac:dyDescent="0.25">
      <c r="A343" s="29" t="s">
        <v>526</v>
      </c>
      <c r="B343" s="10"/>
      <c r="C343" s="13"/>
      <c r="D343" s="13"/>
      <c r="E343" s="13"/>
      <c r="F343" s="16" t="s">
        <v>527</v>
      </c>
      <c r="G343" s="8">
        <v>2336639202</v>
      </c>
      <c r="H343" s="2">
        <v>4036856811</v>
      </c>
      <c r="I343" s="31"/>
      <c r="J343" s="31"/>
    </row>
    <row r="344" spans="1:10" s="21" customFormat="1" ht="15" customHeight="1" x14ac:dyDescent="0.25">
      <c r="A344" s="1" t="s">
        <v>528</v>
      </c>
      <c r="B344" s="10"/>
      <c r="C344" s="13"/>
      <c r="D344" s="45"/>
      <c r="E344" s="45"/>
      <c r="F344" s="36" t="s">
        <v>529</v>
      </c>
      <c r="G344" s="2">
        <v>300000</v>
      </c>
      <c r="H344" s="2">
        <v>13599000</v>
      </c>
      <c r="I344" s="31"/>
      <c r="J344" s="31"/>
    </row>
    <row r="345" spans="1:10" s="21" customFormat="1" ht="15" customHeight="1" x14ac:dyDescent="0.25">
      <c r="A345" s="29" t="s">
        <v>530</v>
      </c>
      <c r="B345" s="10"/>
      <c r="C345" s="13"/>
      <c r="D345" s="30"/>
      <c r="E345" s="30"/>
      <c r="F345" s="16" t="s">
        <v>531</v>
      </c>
      <c r="G345" s="8">
        <v>848230006</v>
      </c>
      <c r="H345" s="8">
        <v>1920409622</v>
      </c>
      <c r="I345" s="31"/>
      <c r="J345" s="31"/>
    </row>
    <row r="346" spans="1:10" s="21" customFormat="1" ht="15" customHeight="1" x14ac:dyDescent="0.25">
      <c r="A346" s="29" t="s">
        <v>532</v>
      </c>
      <c r="B346" s="10"/>
      <c r="C346" s="13"/>
      <c r="D346" s="30"/>
      <c r="E346" s="30"/>
      <c r="F346" s="16" t="s">
        <v>533</v>
      </c>
      <c r="G346" s="8">
        <v>2127750</v>
      </c>
      <c r="H346" s="8">
        <v>154042500</v>
      </c>
      <c r="I346" s="31"/>
      <c r="J346" s="31"/>
    </row>
    <row r="347" spans="1:10" s="21" customFormat="1" ht="15" customHeight="1" x14ac:dyDescent="0.25">
      <c r="A347" s="38" t="s">
        <v>276</v>
      </c>
      <c r="B347" s="10"/>
      <c r="C347" s="13"/>
      <c r="D347" s="13" t="s">
        <v>534</v>
      </c>
      <c r="E347" s="13"/>
      <c r="F347" s="16"/>
      <c r="G347" s="7">
        <f>G348+G355</f>
        <v>52047628877</v>
      </c>
      <c r="H347" s="7">
        <f>H348+H355</f>
        <v>50817851641</v>
      </c>
      <c r="I347" s="31"/>
      <c r="J347" s="31"/>
    </row>
    <row r="348" spans="1:10" s="21" customFormat="1" ht="15" customHeight="1" x14ac:dyDescent="0.25">
      <c r="A348" s="38" t="s">
        <v>535</v>
      </c>
      <c r="B348" s="10"/>
      <c r="C348" s="13"/>
      <c r="D348" s="13"/>
      <c r="E348" s="13" t="s">
        <v>536</v>
      </c>
      <c r="F348" s="16"/>
      <c r="G348" s="7">
        <f>SUM(G349:G354)</f>
        <v>8347474146</v>
      </c>
      <c r="H348" s="7">
        <f>SUM(H349:H354)</f>
        <v>10857333723</v>
      </c>
      <c r="I348" s="31"/>
      <c r="J348" s="31"/>
    </row>
    <row r="349" spans="1:10" s="21" customFormat="1" ht="15" customHeight="1" x14ac:dyDescent="0.25">
      <c r="A349" s="29" t="s">
        <v>537</v>
      </c>
      <c r="B349" s="10"/>
      <c r="C349" s="13"/>
      <c r="D349" s="13"/>
      <c r="E349" s="13"/>
      <c r="F349" s="16" t="s">
        <v>538</v>
      </c>
      <c r="G349" s="8">
        <v>736126838</v>
      </c>
      <c r="H349" s="8">
        <v>975330849</v>
      </c>
      <c r="I349" s="31"/>
      <c r="J349" s="31"/>
    </row>
    <row r="350" spans="1:10" s="21" customFormat="1" ht="15" customHeight="1" x14ac:dyDescent="0.25">
      <c r="A350" s="29" t="s">
        <v>539</v>
      </c>
      <c r="B350" s="10"/>
      <c r="C350" s="13"/>
      <c r="D350" s="13"/>
      <c r="E350" s="13"/>
      <c r="F350" s="16" t="s">
        <v>540</v>
      </c>
      <c r="G350" s="8">
        <v>1411959378</v>
      </c>
      <c r="H350" s="8">
        <v>2229280176</v>
      </c>
      <c r="I350" s="31"/>
      <c r="J350" s="31"/>
    </row>
    <row r="351" spans="1:10" s="21" customFormat="1" ht="15" customHeight="1" x14ac:dyDescent="0.25">
      <c r="A351" s="29" t="s">
        <v>541</v>
      </c>
      <c r="B351" s="10"/>
      <c r="C351" s="13"/>
      <c r="D351" s="13"/>
      <c r="E351" s="13"/>
      <c r="F351" s="16" t="s">
        <v>542</v>
      </c>
      <c r="G351" s="8">
        <v>5736718690</v>
      </c>
      <c r="H351" s="8">
        <v>7183584422</v>
      </c>
      <c r="I351" s="31"/>
      <c r="J351" s="31"/>
    </row>
    <row r="352" spans="1:10" s="21" customFormat="1" ht="15" customHeight="1" x14ac:dyDescent="0.25">
      <c r="A352" s="29" t="s">
        <v>543</v>
      </c>
      <c r="B352" s="10"/>
      <c r="C352" s="13"/>
      <c r="D352" s="13"/>
      <c r="E352" s="13"/>
      <c r="F352" s="16" t="s">
        <v>544</v>
      </c>
      <c r="G352" s="8">
        <v>932820</v>
      </c>
      <c r="H352" s="8">
        <v>4474625</v>
      </c>
      <c r="I352" s="31"/>
      <c r="J352" s="31"/>
    </row>
    <row r="353" spans="1:10" s="21" customFormat="1" ht="15" customHeight="1" x14ac:dyDescent="0.25">
      <c r="A353" s="29" t="s">
        <v>545</v>
      </c>
      <c r="B353" s="10"/>
      <c r="C353" s="13"/>
      <c r="D353" s="13"/>
      <c r="E353" s="13"/>
      <c r="F353" s="16" t="s">
        <v>546</v>
      </c>
      <c r="G353" s="8">
        <v>236818001</v>
      </c>
      <c r="H353" s="8">
        <v>235581826</v>
      </c>
      <c r="I353" s="31"/>
      <c r="J353" s="31"/>
    </row>
    <row r="354" spans="1:10" s="21" customFormat="1" ht="15" customHeight="1" x14ac:dyDescent="0.25">
      <c r="A354" s="29" t="s">
        <v>547</v>
      </c>
      <c r="B354" s="10"/>
      <c r="C354" s="13"/>
      <c r="D354" s="13"/>
      <c r="E354" s="13"/>
      <c r="F354" s="16" t="s">
        <v>548</v>
      </c>
      <c r="G354" s="8">
        <v>224918419</v>
      </c>
      <c r="H354" s="8">
        <v>229081825</v>
      </c>
      <c r="I354" s="31"/>
      <c r="J354" s="31"/>
    </row>
    <row r="355" spans="1:10" s="19" customFormat="1" ht="15" customHeight="1" x14ac:dyDescent="0.25">
      <c r="A355" s="38" t="s">
        <v>549</v>
      </c>
      <c r="B355" s="9"/>
      <c r="C355" s="13"/>
      <c r="D355" s="13"/>
      <c r="E355" s="13" t="s">
        <v>534</v>
      </c>
      <c r="F355" s="14"/>
      <c r="G355" s="7">
        <f>SUM(G356:G377)</f>
        <v>43700154731</v>
      </c>
      <c r="H355" s="7">
        <f>SUM(H356:H377)</f>
        <v>39960517918</v>
      </c>
      <c r="I355" s="31"/>
      <c r="J355" s="61"/>
    </row>
    <row r="356" spans="1:10" s="21" customFormat="1" ht="15" customHeight="1" x14ac:dyDescent="0.25">
      <c r="A356" s="1" t="s">
        <v>550</v>
      </c>
      <c r="B356" s="10"/>
      <c r="C356" s="13"/>
      <c r="D356" s="13"/>
      <c r="E356" s="13"/>
      <c r="F356" s="16" t="s">
        <v>551</v>
      </c>
      <c r="G356" s="8">
        <v>275725950</v>
      </c>
      <c r="H356" s="2">
        <v>1053409486</v>
      </c>
      <c r="I356" s="31"/>
      <c r="J356" s="31"/>
    </row>
    <row r="357" spans="1:10" s="21" customFormat="1" ht="15" customHeight="1" x14ac:dyDescent="0.25">
      <c r="A357" s="1" t="s">
        <v>552</v>
      </c>
      <c r="B357" s="10"/>
      <c r="C357" s="13"/>
      <c r="D357" s="13"/>
      <c r="E357" s="13"/>
      <c r="F357" s="16" t="s">
        <v>553</v>
      </c>
      <c r="G357" s="8">
        <v>13392231854</v>
      </c>
      <c r="H357" s="2">
        <v>12480124846</v>
      </c>
      <c r="I357" s="31"/>
      <c r="J357" s="31"/>
    </row>
    <row r="358" spans="1:10" s="21" customFormat="1" ht="15" customHeight="1" x14ac:dyDescent="0.25">
      <c r="A358" s="1" t="s">
        <v>554</v>
      </c>
      <c r="B358" s="10"/>
      <c r="C358" s="13"/>
      <c r="D358" s="13"/>
      <c r="E358" s="13"/>
      <c r="F358" s="16" t="s">
        <v>555</v>
      </c>
      <c r="G358" s="8">
        <v>16395615865</v>
      </c>
      <c r="H358" s="2">
        <v>13516061800</v>
      </c>
      <c r="I358" s="31"/>
      <c r="J358" s="31"/>
    </row>
    <row r="359" spans="1:10" s="21" customFormat="1" ht="15" customHeight="1" x14ac:dyDescent="0.25">
      <c r="A359" s="1" t="s">
        <v>557</v>
      </c>
      <c r="B359" s="10"/>
      <c r="C359" s="13"/>
      <c r="D359" s="13"/>
      <c r="E359" s="13"/>
      <c r="F359" s="16" t="s">
        <v>558</v>
      </c>
      <c r="G359" s="8">
        <v>34805000</v>
      </c>
      <c r="H359" s="2">
        <v>183260440</v>
      </c>
      <c r="I359" s="31"/>
      <c r="J359" s="31"/>
    </row>
    <row r="360" spans="1:10" s="21" customFormat="1" ht="15" customHeight="1" x14ac:dyDescent="0.25">
      <c r="A360" s="1" t="s">
        <v>559</v>
      </c>
      <c r="B360" s="10"/>
      <c r="C360" s="13"/>
      <c r="D360" s="13"/>
      <c r="E360" s="13"/>
      <c r="F360" s="16" t="s">
        <v>560</v>
      </c>
      <c r="G360" s="8">
        <v>462963070</v>
      </c>
      <c r="H360" s="2">
        <v>430193444</v>
      </c>
      <c r="I360" s="31"/>
      <c r="J360" s="31"/>
    </row>
    <row r="361" spans="1:10" s="21" customFormat="1" ht="15" customHeight="1" x14ac:dyDescent="0.25">
      <c r="A361" s="1" t="s">
        <v>561</v>
      </c>
      <c r="B361" s="10"/>
      <c r="C361" s="13"/>
      <c r="D361" s="13"/>
      <c r="E361" s="13"/>
      <c r="F361" s="16" t="s">
        <v>562</v>
      </c>
      <c r="G361" s="8">
        <v>2412441259</v>
      </c>
      <c r="H361" s="2">
        <v>2023891775</v>
      </c>
      <c r="I361" s="31"/>
      <c r="J361" s="31"/>
    </row>
    <row r="362" spans="1:10" s="21" customFormat="1" ht="15" customHeight="1" x14ac:dyDescent="0.25">
      <c r="A362" s="29" t="s">
        <v>563</v>
      </c>
      <c r="B362" s="10"/>
      <c r="C362" s="13"/>
      <c r="D362" s="13"/>
      <c r="E362" s="13"/>
      <c r="F362" s="16" t="s">
        <v>564</v>
      </c>
      <c r="G362" s="8">
        <v>266093324</v>
      </c>
      <c r="H362" s="8">
        <v>211826828</v>
      </c>
      <c r="I362" s="31"/>
      <c r="J362" s="31"/>
    </row>
    <row r="363" spans="1:10" s="21" customFormat="1" ht="15" customHeight="1" x14ac:dyDescent="0.25">
      <c r="A363" s="29" t="s">
        <v>565</v>
      </c>
      <c r="B363" s="10"/>
      <c r="C363" s="13"/>
      <c r="D363" s="13"/>
      <c r="E363" s="13"/>
      <c r="F363" s="16" t="s">
        <v>566</v>
      </c>
      <c r="G363" s="8">
        <v>1307436173</v>
      </c>
      <c r="H363" s="8">
        <v>1372243888</v>
      </c>
      <c r="I363" s="31"/>
      <c r="J363" s="31"/>
    </row>
    <row r="364" spans="1:10" s="21" customFormat="1" ht="15" customHeight="1" x14ac:dyDescent="0.25">
      <c r="A364" s="29" t="s">
        <v>567</v>
      </c>
      <c r="B364" s="10"/>
      <c r="C364" s="13"/>
      <c r="D364" s="13"/>
      <c r="E364" s="13"/>
      <c r="F364" s="16" t="s">
        <v>568</v>
      </c>
      <c r="G364" s="8">
        <v>161660000</v>
      </c>
      <c r="H364" s="8">
        <v>61773750</v>
      </c>
      <c r="I364" s="31"/>
      <c r="J364" s="31"/>
    </row>
    <row r="365" spans="1:10" s="21" customFormat="1" ht="15" customHeight="1" x14ac:dyDescent="0.25">
      <c r="A365" s="29" t="s">
        <v>569</v>
      </c>
      <c r="B365" s="10"/>
      <c r="C365" s="13"/>
      <c r="D365" s="13"/>
      <c r="E365" s="13"/>
      <c r="F365" s="16" t="s">
        <v>570</v>
      </c>
      <c r="G365" s="8">
        <v>2500000</v>
      </c>
      <c r="H365" s="8">
        <v>15603500</v>
      </c>
      <c r="I365" s="31"/>
      <c r="J365" s="31"/>
    </row>
    <row r="366" spans="1:10" s="21" customFormat="1" ht="15" customHeight="1" x14ac:dyDescent="0.25">
      <c r="A366" s="29" t="s">
        <v>571</v>
      </c>
      <c r="B366" s="10"/>
      <c r="C366" s="13"/>
      <c r="D366" s="13"/>
      <c r="E366" s="13"/>
      <c r="F366" s="16" t="s">
        <v>572</v>
      </c>
      <c r="G366" s="8">
        <v>238164564</v>
      </c>
      <c r="H366" s="8">
        <v>172572866</v>
      </c>
      <c r="I366" s="31"/>
      <c r="J366" s="31"/>
    </row>
    <row r="367" spans="1:10" s="21" customFormat="1" ht="15" customHeight="1" x14ac:dyDescent="0.25">
      <c r="A367" s="29" t="s">
        <v>573</v>
      </c>
      <c r="B367" s="10"/>
      <c r="C367" s="13"/>
      <c r="D367" s="13"/>
      <c r="E367" s="13"/>
      <c r="F367" s="16" t="s">
        <v>574</v>
      </c>
      <c r="G367" s="8">
        <v>252975050</v>
      </c>
      <c r="H367" s="8">
        <v>184312995</v>
      </c>
      <c r="I367" s="31"/>
      <c r="J367" s="31"/>
    </row>
    <row r="368" spans="1:10" s="21" customFormat="1" ht="15" customHeight="1" x14ac:dyDescent="0.25">
      <c r="A368" s="29" t="s">
        <v>575</v>
      </c>
      <c r="B368" s="10"/>
      <c r="C368" s="13"/>
      <c r="D368" s="13"/>
      <c r="E368" s="13"/>
      <c r="F368" s="16" t="s">
        <v>576</v>
      </c>
      <c r="G368" s="8">
        <v>607911900</v>
      </c>
      <c r="H368" s="8">
        <v>730137650</v>
      </c>
      <c r="I368" s="31"/>
      <c r="J368" s="31"/>
    </row>
    <row r="369" spans="1:10" s="21" customFormat="1" ht="15" customHeight="1" x14ac:dyDescent="0.25">
      <c r="A369" s="29" t="s">
        <v>577</v>
      </c>
      <c r="B369" s="10"/>
      <c r="C369" s="13"/>
      <c r="D369" s="13"/>
      <c r="E369" s="13"/>
      <c r="F369" s="16" t="s">
        <v>578</v>
      </c>
      <c r="G369" s="8">
        <v>237935000</v>
      </c>
      <c r="H369" s="8">
        <v>238163500</v>
      </c>
      <c r="I369" s="31"/>
      <c r="J369" s="31"/>
    </row>
    <row r="370" spans="1:10" s="21" customFormat="1" ht="15" customHeight="1" x14ac:dyDescent="0.25">
      <c r="A370" s="29" t="s">
        <v>579</v>
      </c>
      <c r="B370" s="10"/>
      <c r="C370" s="13"/>
      <c r="D370" s="13"/>
      <c r="E370" s="13"/>
      <c r="F370" s="16" t="s">
        <v>580</v>
      </c>
      <c r="G370" s="8">
        <v>163191045</v>
      </c>
      <c r="H370" s="8">
        <v>296222200</v>
      </c>
      <c r="I370" s="31"/>
      <c r="J370" s="31"/>
    </row>
    <row r="371" spans="1:10" s="21" customFormat="1" ht="15" customHeight="1" x14ac:dyDescent="0.25">
      <c r="A371" s="29" t="s">
        <v>581</v>
      </c>
      <c r="B371" s="10"/>
      <c r="C371" s="13"/>
      <c r="D371" s="13"/>
      <c r="E371" s="13"/>
      <c r="F371" s="16" t="s">
        <v>582</v>
      </c>
      <c r="G371" s="8">
        <v>94547650</v>
      </c>
      <c r="H371" s="8">
        <v>65849400</v>
      </c>
      <c r="I371" s="31"/>
      <c r="J371" s="31"/>
    </row>
    <row r="372" spans="1:10" s="21" customFormat="1" ht="15" customHeight="1" x14ac:dyDescent="0.25">
      <c r="A372" s="29" t="s">
        <v>583</v>
      </c>
      <c r="B372" s="10"/>
      <c r="C372" s="13"/>
      <c r="D372" s="13"/>
      <c r="E372" s="13"/>
      <c r="F372" s="16" t="s">
        <v>584</v>
      </c>
      <c r="G372" s="8">
        <v>1620983007</v>
      </c>
      <c r="H372" s="8">
        <v>1735575500</v>
      </c>
      <c r="I372" s="31"/>
      <c r="J372" s="31"/>
    </row>
    <row r="373" spans="1:10" s="21" customFormat="1" ht="15" customHeight="1" x14ac:dyDescent="0.25">
      <c r="A373" s="29" t="s">
        <v>585</v>
      </c>
      <c r="B373" s="10"/>
      <c r="C373" s="13"/>
      <c r="D373" s="13"/>
      <c r="E373" s="13"/>
      <c r="F373" s="16" t="s">
        <v>586</v>
      </c>
      <c r="G373" s="8">
        <v>6475000</v>
      </c>
      <c r="H373" s="8">
        <v>21980100</v>
      </c>
      <c r="I373" s="31"/>
      <c r="J373" s="31"/>
    </row>
    <row r="374" spans="1:10" s="21" customFormat="1" ht="15" customHeight="1" x14ac:dyDescent="0.25">
      <c r="A374" s="1" t="s">
        <v>587</v>
      </c>
      <c r="B374" s="10"/>
      <c r="C374" s="13"/>
      <c r="D374" s="45"/>
      <c r="E374" s="45"/>
      <c r="F374" s="36" t="s">
        <v>588</v>
      </c>
      <c r="G374" s="2">
        <v>3180585820</v>
      </c>
      <c r="H374" s="2">
        <v>3273876000</v>
      </c>
      <c r="I374" s="31"/>
      <c r="J374" s="31"/>
    </row>
    <row r="375" spans="1:10" s="21" customFormat="1" ht="15" customHeight="1" x14ac:dyDescent="0.25">
      <c r="A375" s="29" t="s">
        <v>589</v>
      </c>
      <c r="B375" s="10"/>
      <c r="C375" s="13"/>
      <c r="D375" s="13"/>
      <c r="E375" s="13"/>
      <c r="F375" s="16" t="s">
        <v>590</v>
      </c>
      <c r="G375" s="8">
        <v>409710000</v>
      </c>
      <c r="H375" s="8">
        <v>326170000</v>
      </c>
      <c r="I375" s="31"/>
      <c r="J375" s="31"/>
    </row>
    <row r="376" spans="1:10" s="21" customFormat="1" ht="15" customHeight="1" x14ac:dyDescent="0.25">
      <c r="A376" s="29" t="s">
        <v>591</v>
      </c>
      <c r="B376" s="10"/>
      <c r="C376" s="13"/>
      <c r="D376" s="13"/>
      <c r="E376" s="13"/>
      <c r="F376" s="16" t="s">
        <v>592</v>
      </c>
      <c r="G376" s="8">
        <v>145600000</v>
      </c>
      <c r="H376" s="8">
        <v>24970000</v>
      </c>
      <c r="I376" s="31"/>
      <c r="J376" s="31"/>
    </row>
    <row r="377" spans="1:10" s="21" customFormat="1" ht="15" customHeight="1" x14ac:dyDescent="0.25">
      <c r="A377" s="29" t="s">
        <v>593</v>
      </c>
      <c r="B377" s="10"/>
      <c r="C377" s="13"/>
      <c r="D377" s="13"/>
      <c r="E377" s="13"/>
      <c r="F377" s="16" t="s">
        <v>556</v>
      </c>
      <c r="G377" s="8">
        <v>2030603200</v>
      </c>
      <c r="H377" s="8">
        <v>1542297950</v>
      </c>
      <c r="I377" s="31"/>
      <c r="J377" s="31"/>
    </row>
    <row r="378" spans="1:10" s="21" customFormat="1" ht="15" customHeight="1" x14ac:dyDescent="0.25">
      <c r="A378" s="38" t="s">
        <v>276</v>
      </c>
      <c r="B378" s="10"/>
      <c r="C378" s="13"/>
      <c r="D378" s="13" t="s">
        <v>594</v>
      </c>
      <c r="E378" s="13"/>
      <c r="F378" s="16"/>
      <c r="G378" s="7">
        <f>G379</f>
        <v>36620004198</v>
      </c>
      <c r="H378" s="7">
        <f>H379</f>
        <v>60742815275</v>
      </c>
      <c r="I378" s="31"/>
      <c r="J378" s="31"/>
    </row>
    <row r="379" spans="1:10" s="19" customFormat="1" ht="15" customHeight="1" x14ac:dyDescent="0.25">
      <c r="A379" s="38" t="s">
        <v>595</v>
      </c>
      <c r="B379" s="9"/>
      <c r="C379" s="13"/>
      <c r="D379" s="13"/>
      <c r="E379" s="13" t="s">
        <v>594</v>
      </c>
      <c r="F379" s="14"/>
      <c r="G379" s="7">
        <f>SUM(G380:G382)</f>
        <v>36620004198</v>
      </c>
      <c r="H379" s="7">
        <f>SUM(H380:H382)</f>
        <v>60742815275</v>
      </c>
      <c r="I379" s="31"/>
      <c r="J379" s="61"/>
    </row>
    <row r="380" spans="1:10" s="21" customFormat="1" ht="15" customHeight="1" x14ac:dyDescent="0.25">
      <c r="A380" s="29" t="s">
        <v>596</v>
      </c>
      <c r="B380" s="10"/>
      <c r="C380" s="13"/>
      <c r="D380" s="13"/>
      <c r="E380" s="13"/>
      <c r="F380" s="16" t="s">
        <v>597</v>
      </c>
      <c r="G380" s="8">
        <v>17659154238</v>
      </c>
      <c r="H380" s="8">
        <v>23967885061</v>
      </c>
      <c r="I380" s="31"/>
      <c r="J380" s="31"/>
    </row>
    <row r="381" spans="1:10" s="21" customFormat="1" ht="15" customHeight="1" x14ac:dyDescent="0.25">
      <c r="A381" s="1" t="s">
        <v>598</v>
      </c>
      <c r="B381" s="10"/>
      <c r="C381" s="13"/>
      <c r="D381" s="45"/>
      <c r="E381" s="45"/>
      <c r="F381" s="36" t="s">
        <v>599</v>
      </c>
      <c r="G381" s="2">
        <v>18960849960</v>
      </c>
      <c r="H381" s="2">
        <v>36743972254</v>
      </c>
      <c r="I381" s="31"/>
      <c r="J381" s="31"/>
    </row>
    <row r="382" spans="1:10" s="21" customFormat="1" ht="15" customHeight="1" x14ac:dyDescent="0.25">
      <c r="A382" s="1" t="s">
        <v>600</v>
      </c>
      <c r="B382" s="10"/>
      <c r="C382" s="13"/>
      <c r="D382" s="13"/>
      <c r="E382" s="13"/>
      <c r="F382" s="16" t="s">
        <v>601</v>
      </c>
      <c r="G382" s="8">
        <v>0</v>
      </c>
      <c r="H382" s="2">
        <v>30957960</v>
      </c>
      <c r="I382" s="31"/>
      <c r="J382" s="31"/>
    </row>
    <row r="383" spans="1:10" s="21" customFormat="1" ht="15" customHeight="1" x14ac:dyDescent="0.25">
      <c r="A383" s="4" t="s">
        <v>602</v>
      </c>
      <c r="B383" s="10"/>
      <c r="C383" s="13"/>
      <c r="D383" s="13" t="s">
        <v>603</v>
      </c>
      <c r="E383" s="13"/>
      <c r="F383" s="16"/>
      <c r="G383" s="7">
        <f>SUM(G384:G385)</f>
        <v>2378814568</v>
      </c>
      <c r="H383" s="7">
        <f>SUM(H384:H385)</f>
        <v>986499846</v>
      </c>
      <c r="I383" s="31"/>
      <c r="J383" s="31"/>
    </row>
    <row r="384" spans="1:10" s="21" customFormat="1" ht="15" customHeight="1" x14ac:dyDescent="0.25">
      <c r="A384" s="1" t="s">
        <v>604</v>
      </c>
      <c r="B384" s="10"/>
      <c r="C384" s="13"/>
      <c r="D384" s="45"/>
      <c r="E384" s="45"/>
      <c r="F384" s="36" t="s">
        <v>605</v>
      </c>
      <c r="G384" s="2">
        <v>1383814568</v>
      </c>
      <c r="H384" s="2">
        <v>0</v>
      </c>
      <c r="I384" s="31"/>
      <c r="J384" s="31"/>
    </row>
    <row r="385" spans="1:10" s="21" customFormat="1" ht="15" customHeight="1" x14ac:dyDescent="0.25">
      <c r="A385" s="29" t="s">
        <v>606</v>
      </c>
      <c r="B385" s="10"/>
      <c r="C385" s="13"/>
      <c r="D385" s="13"/>
      <c r="E385" s="13"/>
      <c r="F385" s="16" t="s">
        <v>607</v>
      </c>
      <c r="G385" s="8">
        <v>995000000</v>
      </c>
      <c r="H385" s="8">
        <v>986499846</v>
      </c>
      <c r="I385" s="31"/>
      <c r="J385" s="31"/>
    </row>
    <row r="386" spans="1:10" s="21" customFormat="1" ht="15" customHeight="1" x14ac:dyDescent="0.25">
      <c r="A386" s="38" t="s">
        <v>608</v>
      </c>
      <c r="B386" s="10"/>
      <c r="C386" s="13"/>
      <c r="D386" s="13" t="s">
        <v>609</v>
      </c>
      <c r="E386" s="13"/>
      <c r="F386" s="16"/>
      <c r="G386" s="7">
        <f>SUM(G387:G402)</f>
        <v>96238205151</v>
      </c>
      <c r="H386" s="7">
        <f>SUM(H387:H402)</f>
        <v>37351109751</v>
      </c>
      <c r="I386" s="31"/>
      <c r="J386" s="31"/>
    </row>
    <row r="387" spans="1:10" s="21" customFormat="1" ht="15" customHeight="1" x14ac:dyDescent="0.25">
      <c r="A387" s="29" t="s">
        <v>610</v>
      </c>
      <c r="B387" s="10"/>
      <c r="C387" s="13"/>
      <c r="D387" s="13"/>
      <c r="E387" s="13"/>
      <c r="F387" s="16" t="s">
        <v>611</v>
      </c>
      <c r="G387" s="8">
        <v>2574757000</v>
      </c>
      <c r="H387" s="2">
        <v>243200000</v>
      </c>
      <c r="I387" s="31"/>
      <c r="J387" s="31"/>
    </row>
    <row r="388" spans="1:10" s="21" customFormat="1" ht="15" customHeight="1" x14ac:dyDescent="0.25">
      <c r="A388" s="29" t="s">
        <v>612</v>
      </c>
      <c r="B388" s="10"/>
      <c r="C388" s="13"/>
      <c r="D388" s="13"/>
      <c r="E388" s="13"/>
      <c r="F388" s="16" t="s">
        <v>613</v>
      </c>
      <c r="G388" s="8">
        <v>17427828522</v>
      </c>
      <c r="H388" s="8">
        <v>11109288308</v>
      </c>
      <c r="I388" s="31"/>
      <c r="J388" s="31"/>
    </row>
    <row r="389" spans="1:10" s="21" customFormat="1" ht="15" customHeight="1" x14ac:dyDescent="0.25">
      <c r="A389" s="29" t="s">
        <v>614</v>
      </c>
      <c r="B389" s="10"/>
      <c r="C389" s="13"/>
      <c r="D389" s="13"/>
      <c r="E389" s="13"/>
      <c r="F389" s="16" t="s">
        <v>615</v>
      </c>
      <c r="G389" s="8">
        <v>9095000000</v>
      </c>
      <c r="H389" s="8">
        <v>2998500000</v>
      </c>
      <c r="I389" s="31"/>
      <c r="J389" s="31"/>
    </row>
    <row r="390" spans="1:10" s="21" customFormat="1" ht="15" customHeight="1" x14ac:dyDescent="0.25">
      <c r="A390" s="1" t="s">
        <v>616</v>
      </c>
      <c r="B390" s="10"/>
      <c r="C390" s="13"/>
      <c r="D390" s="45"/>
      <c r="E390" s="45"/>
      <c r="F390" s="36" t="s">
        <v>617</v>
      </c>
      <c r="G390" s="2">
        <v>8330000000</v>
      </c>
      <c r="H390" s="2">
        <v>6363000000</v>
      </c>
      <c r="I390" s="31"/>
      <c r="J390" s="31"/>
    </row>
    <row r="391" spans="1:10" s="21" customFormat="1" ht="15" customHeight="1" x14ac:dyDescent="0.25">
      <c r="A391" s="29" t="s">
        <v>618</v>
      </c>
      <c r="B391" s="10"/>
      <c r="C391" s="13"/>
      <c r="D391" s="13"/>
      <c r="E391" s="13"/>
      <c r="F391" s="16" t="s">
        <v>619</v>
      </c>
      <c r="G391" s="8">
        <v>100000000</v>
      </c>
      <c r="H391" s="8">
        <v>25000000</v>
      </c>
      <c r="I391" s="31"/>
      <c r="J391" s="31"/>
    </row>
    <row r="392" spans="1:10" s="21" customFormat="1" x14ac:dyDescent="0.25">
      <c r="A392" s="29" t="s">
        <v>620</v>
      </c>
      <c r="B392" s="10"/>
      <c r="C392" s="13"/>
      <c r="D392" s="13"/>
      <c r="E392" s="13"/>
      <c r="F392" s="16" t="s">
        <v>621</v>
      </c>
      <c r="G392" s="8">
        <v>680752629</v>
      </c>
      <c r="H392" s="8">
        <v>863632443</v>
      </c>
      <c r="I392" s="31"/>
      <c r="J392" s="31"/>
    </row>
    <row r="393" spans="1:10" s="21" customFormat="1" x14ac:dyDescent="0.25">
      <c r="A393" s="1" t="s">
        <v>622</v>
      </c>
      <c r="B393" s="10"/>
      <c r="C393" s="13"/>
      <c r="D393" s="45"/>
      <c r="E393" s="45"/>
      <c r="F393" s="36" t="s">
        <v>623</v>
      </c>
      <c r="G393" s="2">
        <v>60000000</v>
      </c>
      <c r="H393" s="2">
        <v>60000000</v>
      </c>
      <c r="I393" s="31"/>
      <c r="J393" s="31"/>
    </row>
    <row r="394" spans="1:10" s="21" customFormat="1" x14ac:dyDescent="0.25">
      <c r="A394" s="29" t="s">
        <v>624</v>
      </c>
      <c r="B394" s="10"/>
      <c r="C394" s="13"/>
      <c r="D394" s="13"/>
      <c r="E394" s="13"/>
      <c r="F394" s="16" t="s">
        <v>625</v>
      </c>
      <c r="G394" s="8">
        <v>124500000</v>
      </c>
      <c r="H394" s="2">
        <v>47000000</v>
      </c>
      <c r="I394" s="31"/>
      <c r="J394" s="31"/>
    </row>
    <row r="395" spans="1:10" s="21" customFormat="1" x14ac:dyDescent="0.25">
      <c r="A395" s="29" t="s">
        <v>626</v>
      </c>
      <c r="B395" s="10"/>
      <c r="C395" s="13"/>
      <c r="D395" s="13"/>
      <c r="E395" s="13"/>
      <c r="F395" s="16" t="s">
        <v>627</v>
      </c>
      <c r="G395" s="8">
        <v>2158697000</v>
      </c>
      <c r="H395" s="8">
        <v>2520000000</v>
      </c>
      <c r="I395" s="31"/>
      <c r="J395" s="31"/>
    </row>
    <row r="396" spans="1:10" s="21" customFormat="1" x14ac:dyDescent="0.25">
      <c r="A396" s="29" t="s">
        <v>628</v>
      </c>
      <c r="B396" s="10"/>
      <c r="C396" s="13"/>
      <c r="D396" s="13"/>
      <c r="E396" s="13"/>
      <c r="F396" s="16" t="s">
        <v>629</v>
      </c>
      <c r="G396" s="8">
        <v>331374000</v>
      </c>
      <c r="H396" s="8">
        <v>277089000</v>
      </c>
      <c r="I396" s="31"/>
      <c r="J396" s="31"/>
    </row>
    <row r="397" spans="1:10" s="21" customFormat="1" x14ac:dyDescent="0.25">
      <c r="A397" s="29" t="s">
        <v>630</v>
      </c>
      <c r="B397" s="10"/>
      <c r="C397" s="13"/>
      <c r="D397" s="13"/>
      <c r="E397" s="13"/>
      <c r="F397" s="16" t="s">
        <v>631</v>
      </c>
      <c r="G397" s="8">
        <v>0</v>
      </c>
      <c r="H397" s="2">
        <v>280000000</v>
      </c>
      <c r="I397" s="31"/>
      <c r="J397" s="31"/>
    </row>
    <row r="398" spans="1:10" s="21" customFormat="1" x14ac:dyDescent="0.25">
      <c r="A398" s="29" t="s">
        <v>632</v>
      </c>
      <c r="B398" s="10"/>
      <c r="C398" s="13"/>
      <c r="D398" s="13"/>
      <c r="E398" s="13"/>
      <c r="F398" s="16" t="s">
        <v>633</v>
      </c>
      <c r="G398" s="8">
        <v>300000000</v>
      </c>
      <c r="H398" s="8">
        <v>105000000</v>
      </c>
      <c r="I398" s="31"/>
      <c r="J398" s="31"/>
    </row>
    <row r="399" spans="1:10" s="21" customFormat="1" x14ac:dyDescent="0.25">
      <c r="A399" s="29" t="s">
        <v>634</v>
      </c>
      <c r="B399" s="10"/>
      <c r="C399" s="13"/>
      <c r="D399" s="13"/>
      <c r="E399" s="13"/>
      <c r="F399" s="16" t="s">
        <v>635</v>
      </c>
      <c r="G399" s="8">
        <v>31452929000</v>
      </c>
      <c r="H399" s="8">
        <v>150000000</v>
      </c>
      <c r="I399" s="31"/>
      <c r="J399" s="31"/>
    </row>
    <row r="400" spans="1:10" s="21" customFormat="1" x14ac:dyDescent="0.25">
      <c r="A400" s="29" t="s">
        <v>636</v>
      </c>
      <c r="B400" s="10"/>
      <c r="C400" s="13"/>
      <c r="D400" s="13"/>
      <c r="E400" s="13"/>
      <c r="F400" s="16" t="s">
        <v>637</v>
      </c>
      <c r="G400" s="8">
        <v>9685567000</v>
      </c>
      <c r="H400" s="8">
        <v>40000000</v>
      </c>
      <c r="I400" s="31"/>
      <c r="J400" s="31"/>
    </row>
    <row r="401" spans="1:10" s="21" customFormat="1" ht="15" customHeight="1" x14ac:dyDescent="0.25">
      <c r="A401" s="29" t="s">
        <v>638</v>
      </c>
      <c r="B401" s="10"/>
      <c r="C401" s="13"/>
      <c r="D401" s="13"/>
      <c r="E401" s="13"/>
      <c r="F401" s="16" t="s">
        <v>639</v>
      </c>
      <c r="G401" s="8">
        <v>10384800000</v>
      </c>
      <c r="H401" s="2">
        <v>10286700000</v>
      </c>
      <c r="I401" s="31"/>
      <c r="J401" s="31"/>
    </row>
    <row r="402" spans="1:10" s="21" customFormat="1" ht="15" customHeight="1" x14ac:dyDescent="0.25">
      <c r="A402" s="29" t="s">
        <v>640</v>
      </c>
      <c r="B402" s="10"/>
      <c r="C402" s="13"/>
      <c r="D402" s="13"/>
      <c r="E402" s="13"/>
      <c r="F402" s="16" t="s">
        <v>641</v>
      </c>
      <c r="G402" s="8">
        <v>3532000000</v>
      </c>
      <c r="H402" s="2">
        <v>1982700000</v>
      </c>
      <c r="I402" s="31"/>
      <c r="J402" s="31"/>
    </row>
    <row r="403" spans="1:10" s="21" customFormat="1" ht="15" customHeight="1" x14ac:dyDescent="0.25">
      <c r="A403" s="38" t="s">
        <v>642</v>
      </c>
      <c r="B403" s="9"/>
      <c r="C403" s="13"/>
      <c r="D403" s="13" t="s">
        <v>643</v>
      </c>
      <c r="E403" s="13"/>
      <c r="F403" s="14"/>
      <c r="G403" s="7">
        <f>SUM(G404:G412)</f>
        <v>9037665500</v>
      </c>
      <c r="H403" s="7">
        <f>SUM(H404:H412)</f>
        <v>27413867800</v>
      </c>
      <c r="I403" s="31"/>
      <c r="J403" s="31"/>
    </row>
    <row r="404" spans="1:10" s="21" customFormat="1" ht="15" customHeight="1" x14ac:dyDescent="0.25">
      <c r="A404" s="29" t="s">
        <v>644</v>
      </c>
      <c r="B404" s="10"/>
      <c r="C404" s="13"/>
      <c r="D404" s="13"/>
      <c r="E404" s="13"/>
      <c r="F404" s="16" t="s">
        <v>645</v>
      </c>
      <c r="G404" s="8">
        <v>1735000000</v>
      </c>
      <c r="H404" s="8">
        <v>1980000000</v>
      </c>
      <c r="I404" s="31"/>
      <c r="J404" s="31"/>
    </row>
    <row r="405" spans="1:10" s="21" customFormat="1" ht="15" customHeight="1" x14ac:dyDescent="0.25">
      <c r="A405" s="29" t="s">
        <v>646</v>
      </c>
      <c r="B405" s="10"/>
      <c r="C405" s="13"/>
      <c r="D405" s="13"/>
      <c r="E405" s="13"/>
      <c r="F405" s="16" t="s">
        <v>647</v>
      </c>
      <c r="G405" s="8">
        <v>490000000</v>
      </c>
      <c r="H405" s="2">
        <v>610000000</v>
      </c>
      <c r="I405" s="31"/>
      <c r="J405" s="31"/>
    </row>
    <row r="406" spans="1:10" s="21" customFormat="1" ht="15" customHeight="1" x14ac:dyDescent="0.25">
      <c r="A406" s="1" t="s">
        <v>648</v>
      </c>
      <c r="B406" s="10"/>
      <c r="C406" s="13"/>
      <c r="D406" s="45"/>
      <c r="E406" s="45"/>
      <c r="F406" s="36" t="s">
        <v>649</v>
      </c>
      <c r="G406" s="2">
        <v>20000000</v>
      </c>
      <c r="H406" s="2">
        <v>0</v>
      </c>
      <c r="I406" s="31"/>
      <c r="J406" s="31"/>
    </row>
    <row r="407" spans="1:10" s="21" customFormat="1" ht="15" customHeight="1" x14ac:dyDescent="0.25">
      <c r="A407" s="29" t="s">
        <v>650</v>
      </c>
      <c r="B407" s="10"/>
      <c r="C407" s="13"/>
      <c r="D407" s="13"/>
      <c r="E407" s="13"/>
      <c r="F407" s="16" t="s">
        <v>651</v>
      </c>
      <c r="G407" s="8">
        <v>1464150000</v>
      </c>
      <c r="H407" s="8">
        <v>1252750000</v>
      </c>
      <c r="I407" s="31"/>
      <c r="J407" s="31"/>
    </row>
    <row r="408" spans="1:10" ht="15" customHeight="1" x14ac:dyDescent="0.25">
      <c r="A408" s="1" t="s">
        <v>652</v>
      </c>
      <c r="B408" s="10"/>
      <c r="C408" s="13"/>
      <c r="D408" s="45"/>
      <c r="E408" s="45"/>
      <c r="F408" s="36" t="s">
        <v>653</v>
      </c>
      <c r="G408" s="2">
        <v>2185715500</v>
      </c>
      <c r="H408" s="2">
        <v>2285617800</v>
      </c>
    </row>
    <row r="409" spans="1:10" ht="15" customHeight="1" x14ac:dyDescent="0.25">
      <c r="A409" s="1" t="s">
        <v>654</v>
      </c>
      <c r="B409" s="10"/>
      <c r="C409" s="13"/>
      <c r="D409" s="45"/>
      <c r="E409" s="45"/>
      <c r="F409" s="36" t="s">
        <v>655</v>
      </c>
      <c r="G409" s="2">
        <v>937800000</v>
      </c>
      <c r="H409" s="2">
        <v>903000000</v>
      </c>
    </row>
    <row r="410" spans="1:10" ht="15" customHeight="1" x14ac:dyDescent="0.25">
      <c r="A410" s="1" t="s">
        <v>656</v>
      </c>
      <c r="B410" s="10"/>
      <c r="C410" s="13"/>
      <c r="D410" s="13"/>
      <c r="E410" s="13"/>
      <c r="F410" s="16" t="s">
        <v>657</v>
      </c>
      <c r="G410" s="2">
        <v>0</v>
      </c>
      <c r="H410" s="2">
        <v>20000000</v>
      </c>
    </row>
    <row r="411" spans="1:10" ht="15" customHeight="1" x14ac:dyDescent="0.25">
      <c r="A411" s="1" t="s">
        <v>658</v>
      </c>
      <c r="B411" s="10"/>
      <c r="C411" s="13"/>
      <c r="D411" s="13"/>
      <c r="E411" s="13"/>
      <c r="F411" s="16" t="s">
        <v>659</v>
      </c>
      <c r="G411" s="8">
        <v>0</v>
      </c>
      <c r="H411" s="2">
        <v>18000000000</v>
      </c>
    </row>
    <row r="412" spans="1:10" ht="15" customHeight="1" x14ac:dyDescent="0.25">
      <c r="A412" s="1" t="s">
        <v>660</v>
      </c>
      <c r="B412" s="10"/>
      <c r="C412" s="30"/>
      <c r="D412" s="30"/>
      <c r="E412" s="30"/>
      <c r="F412" s="16" t="s">
        <v>661</v>
      </c>
      <c r="G412" s="8">
        <v>2205000000</v>
      </c>
      <c r="H412" s="2">
        <v>2362500000</v>
      </c>
    </row>
    <row r="413" spans="1:10" s="20" customFormat="1" ht="15" customHeight="1" x14ac:dyDescent="0.25">
      <c r="A413" s="4" t="s">
        <v>662</v>
      </c>
      <c r="B413" s="9"/>
      <c r="C413" s="13"/>
      <c r="D413" s="13" t="s">
        <v>663</v>
      </c>
      <c r="E413" s="13"/>
      <c r="F413" s="14"/>
      <c r="G413" s="7">
        <f>SUM(G414:G476)</f>
        <v>172018110548.99994</v>
      </c>
      <c r="H413" s="7">
        <f>SUM(H414:H476)</f>
        <v>156630046175.65997</v>
      </c>
      <c r="I413" s="31"/>
      <c r="J413" s="61"/>
    </row>
    <row r="414" spans="1:10" ht="15" customHeight="1" x14ac:dyDescent="0.25">
      <c r="A414" s="1" t="s">
        <v>664</v>
      </c>
      <c r="B414" s="10"/>
      <c r="C414" s="30"/>
      <c r="D414" s="30"/>
      <c r="E414" s="30"/>
      <c r="F414" s="16" t="s">
        <v>665</v>
      </c>
      <c r="G414" s="8">
        <v>1804957011.2800002</v>
      </c>
      <c r="H414" s="2">
        <v>2649939035.4099998</v>
      </c>
    </row>
    <row r="415" spans="1:10" ht="15" customHeight="1" x14ac:dyDescent="0.25">
      <c r="A415" s="1" t="s">
        <v>666</v>
      </c>
      <c r="B415" s="10"/>
      <c r="C415" s="30"/>
      <c r="D415" s="30"/>
      <c r="E415" s="30"/>
      <c r="F415" s="16" t="s">
        <v>667</v>
      </c>
      <c r="G415" s="8">
        <v>714064671.88</v>
      </c>
      <c r="H415" s="2">
        <v>704231513.12</v>
      </c>
    </row>
    <row r="416" spans="1:10" ht="15" customHeight="1" x14ac:dyDescent="0.25">
      <c r="A416" s="1" t="s">
        <v>668</v>
      </c>
      <c r="B416" s="10"/>
      <c r="C416" s="30"/>
      <c r="D416" s="30"/>
      <c r="E416" s="30"/>
      <c r="F416" s="16" t="s">
        <v>669</v>
      </c>
      <c r="G416" s="8">
        <v>8818398116.4200001</v>
      </c>
      <c r="H416" s="2">
        <v>8616246699.9799995</v>
      </c>
    </row>
    <row r="417" spans="1:10" ht="15" customHeight="1" x14ac:dyDescent="0.25">
      <c r="A417" s="29" t="s">
        <v>670</v>
      </c>
      <c r="B417" s="10"/>
      <c r="C417" s="30"/>
      <c r="D417" s="30"/>
      <c r="E417" s="30"/>
      <c r="F417" s="16" t="s">
        <v>671</v>
      </c>
      <c r="G417" s="8">
        <v>128628496</v>
      </c>
      <c r="H417" s="8">
        <v>136579996</v>
      </c>
    </row>
    <row r="418" spans="1:10" ht="15" customHeight="1" x14ac:dyDescent="0.25">
      <c r="A418" s="1" t="s">
        <v>672</v>
      </c>
      <c r="B418" s="10"/>
      <c r="C418" s="30"/>
      <c r="D418" s="30"/>
      <c r="E418" s="30"/>
      <c r="F418" s="16" t="s">
        <v>673</v>
      </c>
      <c r="G418" s="8">
        <v>1250000</v>
      </c>
      <c r="H418" s="2">
        <v>12589125</v>
      </c>
    </row>
    <row r="419" spans="1:10" ht="15" customHeight="1" x14ac:dyDescent="0.25">
      <c r="A419" s="1" t="s">
        <v>674</v>
      </c>
      <c r="B419" s="10"/>
      <c r="C419" s="30"/>
      <c r="D419" s="25"/>
      <c r="E419" s="25"/>
      <c r="F419" s="36" t="s">
        <v>675</v>
      </c>
      <c r="G419" s="8">
        <v>80400964.5</v>
      </c>
      <c r="H419" s="8">
        <v>136524264.5</v>
      </c>
    </row>
    <row r="420" spans="1:10" ht="15" customHeight="1" x14ac:dyDescent="0.25">
      <c r="A420" s="1" t="s">
        <v>676</v>
      </c>
      <c r="B420" s="10"/>
      <c r="C420" s="30"/>
      <c r="D420" s="45"/>
      <c r="E420" s="45"/>
      <c r="F420" s="36" t="s">
        <v>677</v>
      </c>
      <c r="G420" s="2">
        <v>279898548.80000001</v>
      </c>
      <c r="H420" s="2">
        <v>90719948.799999997</v>
      </c>
    </row>
    <row r="421" spans="1:10" ht="15" customHeight="1" x14ac:dyDescent="0.25">
      <c r="A421" s="29" t="s">
        <v>678</v>
      </c>
      <c r="B421" s="10"/>
      <c r="C421" s="30"/>
      <c r="D421" s="30"/>
      <c r="E421" s="30"/>
      <c r="F421" s="16" t="s">
        <v>679</v>
      </c>
      <c r="G421" s="8">
        <v>174829984.19999999</v>
      </c>
      <c r="H421" s="8">
        <v>324933511.39999998</v>
      </c>
    </row>
    <row r="422" spans="1:10" ht="15" customHeight="1" x14ac:dyDescent="0.25">
      <c r="A422" s="29" t="s">
        <v>680</v>
      </c>
      <c r="B422" s="10"/>
      <c r="C422" s="30"/>
      <c r="D422" s="30"/>
      <c r="E422" s="30"/>
      <c r="F422" s="16" t="s">
        <v>681</v>
      </c>
      <c r="G422" s="8">
        <v>68952912.5</v>
      </c>
      <c r="H422" s="8">
        <v>17164100</v>
      </c>
    </row>
    <row r="423" spans="1:10" ht="15" customHeight="1" x14ac:dyDescent="0.25">
      <c r="A423" s="29" t="s">
        <v>682</v>
      </c>
      <c r="B423" s="10"/>
      <c r="C423" s="30"/>
      <c r="D423" s="30"/>
      <c r="E423" s="30"/>
      <c r="F423" s="16" t="s">
        <v>683</v>
      </c>
      <c r="G423" s="8">
        <v>0</v>
      </c>
      <c r="H423" s="8">
        <v>5094662.5</v>
      </c>
    </row>
    <row r="424" spans="1:10" ht="15" customHeight="1" x14ac:dyDescent="0.25">
      <c r="A424" s="29" t="s">
        <v>684</v>
      </c>
      <c r="B424" s="10"/>
      <c r="C424" s="30"/>
      <c r="D424" s="30"/>
      <c r="E424" s="30"/>
      <c r="F424" s="16" t="s">
        <v>685</v>
      </c>
      <c r="G424" s="8">
        <v>4723942685.6000004</v>
      </c>
      <c r="H424" s="8">
        <v>4295183347.3500004</v>
      </c>
    </row>
    <row r="425" spans="1:10" s="21" customFormat="1" ht="15" customHeight="1" x14ac:dyDescent="0.25">
      <c r="A425" s="29" t="s">
        <v>686</v>
      </c>
      <c r="B425" s="10"/>
      <c r="C425" s="30"/>
      <c r="D425" s="30"/>
      <c r="E425" s="30"/>
      <c r="F425" s="16" t="s">
        <v>687</v>
      </c>
      <c r="G425" s="8">
        <v>7720669302.3999996</v>
      </c>
      <c r="H425" s="8">
        <v>11880838237.74</v>
      </c>
      <c r="I425" s="31"/>
      <c r="J425" s="31"/>
    </row>
    <row r="426" spans="1:10" s="21" customFormat="1" ht="15" customHeight="1" x14ac:dyDescent="0.25">
      <c r="A426" s="29" t="s">
        <v>688</v>
      </c>
      <c r="B426" s="10"/>
      <c r="C426" s="30"/>
      <c r="D426" s="30"/>
      <c r="E426" s="30"/>
      <c r="F426" s="16" t="s">
        <v>689</v>
      </c>
      <c r="G426" s="8">
        <v>6513600650.7099991</v>
      </c>
      <c r="H426" s="8">
        <v>6148889403</v>
      </c>
      <c r="I426" s="31"/>
      <c r="J426" s="31"/>
    </row>
    <row r="427" spans="1:10" s="21" customFormat="1" ht="15" customHeight="1" x14ac:dyDescent="0.25">
      <c r="A427" s="1" t="s">
        <v>690</v>
      </c>
      <c r="B427" s="10"/>
      <c r="C427" s="30"/>
      <c r="D427" s="30"/>
      <c r="E427" s="30"/>
      <c r="F427" s="16" t="s">
        <v>691</v>
      </c>
      <c r="G427" s="2">
        <v>563764202.60000002</v>
      </c>
      <c r="H427" s="2">
        <v>555147330.60000002</v>
      </c>
      <c r="I427" s="31"/>
      <c r="J427" s="31"/>
    </row>
    <row r="428" spans="1:10" s="21" customFormat="1" ht="15" customHeight="1" x14ac:dyDescent="0.25">
      <c r="A428" s="29" t="s">
        <v>692</v>
      </c>
      <c r="B428" s="10"/>
      <c r="C428" s="30"/>
      <c r="D428" s="30"/>
      <c r="E428" s="30"/>
      <c r="F428" s="16" t="s">
        <v>693</v>
      </c>
      <c r="G428" s="8">
        <v>804782950.79999995</v>
      </c>
      <c r="H428" s="2">
        <v>630584557.60000002</v>
      </c>
      <c r="I428" s="31"/>
      <c r="J428" s="31"/>
    </row>
    <row r="429" spans="1:10" s="21" customFormat="1" ht="15" customHeight="1" x14ac:dyDescent="0.25">
      <c r="A429" s="29" t="s">
        <v>694</v>
      </c>
      <c r="B429" s="10"/>
      <c r="C429" s="30"/>
      <c r="D429" s="30"/>
      <c r="E429" s="30"/>
      <c r="F429" s="16" t="s">
        <v>695</v>
      </c>
      <c r="G429" s="8">
        <v>365424236.80000001</v>
      </c>
      <c r="H429" s="8">
        <v>295697291.80000001</v>
      </c>
      <c r="I429" s="31"/>
      <c r="J429" s="31"/>
    </row>
    <row r="430" spans="1:10" s="21" customFormat="1" ht="15" customHeight="1" x14ac:dyDescent="0.25">
      <c r="A430" s="29" t="s">
        <v>696</v>
      </c>
      <c r="B430" s="10"/>
      <c r="C430" s="30"/>
      <c r="D430" s="30"/>
      <c r="E430" s="30"/>
      <c r="F430" s="16" t="s">
        <v>697</v>
      </c>
      <c r="G430" s="8">
        <v>0</v>
      </c>
      <c r="H430" s="8">
        <v>67673794</v>
      </c>
      <c r="I430" s="31"/>
      <c r="J430" s="31"/>
    </row>
    <row r="431" spans="1:10" s="21" customFormat="1" ht="15" customHeight="1" x14ac:dyDescent="0.25">
      <c r="A431" s="29" t="s">
        <v>698</v>
      </c>
      <c r="B431" s="10"/>
      <c r="C431" s="30"/>
      <c r="D431" s="30"/>
      <c r="E431" s="30"/>
      <c r="F431" s="16" t="s">
        <v>699</v>
      </c>
      <c r="G431" s="8">
        <v>16264443303</v>
      </c>
      <c r="H431" s="8">
        <v>13197096321.4</v>
      </c>
      <c r="I431" s="31"/>
      <c r="J431" s="31"/>
    </row>
    <row r="432" spans="1:10" s="21" customFormat="1" ht="15" customHeight="1" x14ac:dyDescent="0.25">
      <c r="A432" s="29" t="s">
        <v>700</v>
      </c>
      <c r="B432" s="10"/>
      <c r="C432" s="30"/>
      <c r="D432" s="30"/>
      <c r="E432" s="30"/>
      <c r="F432" s="16" t="s">
        <v>701</v>
      </c>
      <c r="G432" s="8">
        <v>150234032.80000001</v>
      </c>
      <c r="H432" s="8">
        <v>137688602.19999999</v>
      </c>
      <c r="I432" s="31"/>
      <c r="J432" s="31"/>
    </row>
    <row r="433" spans="1:10" s="21" customFormat="1" ht="15" customHeight="1" x14ac:dyDescent="0.25">
      <c r="A433" s="29" t="s">
        <v>702</v>
      </c>
      <c r="B433" s="10"/>
      <c r="C433" s="30"/>
      <c r="D433" s="30"/>
      <c r="E433" s="30"/>
      <c r="F433" s="16" t="s">
        <v>703</v>
      </c>
      <c r="G433" s="8">
        <v>1933521645.5599999</v>
      </c>
      <c r="H433" s="8">
        <v>1259072270.1300001</v>
      </c>
      <c r="I433" s="31"/>
      <c r="J433" s="31"/>
    </row>
    <row r="434" spans="1:10" s="21" customFormat="1" ht="15" customHeight="1" x14ac:dyDescent="0.25">
      <c r="A434" s="29" t="s">
        <v>704</v>
      </c>
      <c r="B434" s="10"/>
      <c r="C434" s="30"/>
      <c r="D434" s="30"/>
      <c r="E434" s="30"/>
      <c r="F434" s="16" t="s">
        <v>705</v>
      </c>
      <c r="G434" s="8">
        <v>1053093229.83</v>
      </c>
      <c r="H434" s="8">
        <v>215513321.40000001</v>
      </c>
      <c r="I434" s="31"/>
      <c r="J434" s="31"/>
    </row>
    <row r="435" spans="1:10" s="21" customFormat="1" ht="15" customHeight="1" x14ac:dyDescent="0.25">
      <c r="A435" s="29" t="s">
        <v>706</v>
      </c>
      <c r="B435" s="10"/>
      <c r="C435" s="30"/>
      <c r="D435" s="30"/>
      <c r="E435" s="30"/>
      <c r="F435" s="16" t="s">
        <v>707</v>
      </c>
      <c r="G435" s="8">
        <v>33657351.159999996</v>
      </c>
      <c r="H435" s="8">
        <v>28958308.989999998</v>
      </c>
      <c r="I435" s="31"/>
      <c r="J435" s="31"/>
    </row>
    <row r="436" spans="1:10" s="21" customFormat="1" ht="15" customHeight="1" x14ac:dyDescent="0.25">
      <c r="A436" s="1" t="s">
        <v>708</v>
      </c>
      <c r="B436" s="10"/>
      <c r="C436" s="30"/>
      <c r="D436" s="30"/>
      <c r="E436" s="30"/>
      <c r="F436" s="16" t="s">
        <v>709</v>
      </c>
      <c r="G436" s="8">
        <v>9844533.3599999994</v>
      </c>
      <c r="H436" s="2">
        <v>5576599.9800000004</v>
      </c>
      <c r="I436" s="31"/>
      <c r="J436" s="31"/>
    </row>
    <row r="437" spans="1:10" s="21" customFormat="1" ht="15" customHeight="1" x14ac:dyDescent="0.25">
      <c r="A437" s="1" t="s">
        <v>710</v>
      </c>
      <c r="B437" s="10"/>
      <c r="C437" s="30"/>
      <c r="D437" s="25"/>
      <c r="E437" s="25"/>
      <c r="F437" s="36" t="s">
        <v>711</v>
      </c>
      <c r="G437" s="8">
        <v>36571269.299999997</v>
      </c>
      <c r="H437" s="8">
        <v>36225758.600000001</v>
      </c>
      <c r="I437" s="31"/>
      <c r="J437" s="31"/>
    </row>
    <row r="438" spans="1:10" s="21" customFormat="1" x14ac:dyDescent="0.25">
      <c r="A438" s="1" t="s">
        <v>712</v>
      </c>
      <c r="B438" s="10"/>
      <c r="C438" s="30"/>
      <c r="D438" s="30"/>
      <c r="E438" s="30"/>
      <c r="F438" s="16" t="s">
        <v>713</v>
      </c>
      <c r="G438" s="2">
        <v>32701500</v>
      </c>
      <c r="H438" s="2">
        <v>22371990</v>
      </c>
      <c r="I438" s="31"/>
      <c r="J438" s="31"/>
    </row>
    <row r="439" spans="1:10" s="21" customFormat="1" ht="15" customHeight="1" x14ac:dyDescent="0.25">
      <c r="A439" s="29" t="s">
        <v>714</v>
      </c>
      <c r="B439" s="10"/>
      <c r="C439" s="30"/>
      <c r="D439" s="30"/>
      <c r="E439" s="30"/>
      <c r="F439" s="16" t="s">
        <v>715</v>
      </c>
      <c r="G439" s="8">
        <v>124667582.81999999</v>
      </c>
      <c r="H439" s="32">
        <v>77772374.989999995</v>
      </c>
      <c r="I439" s="31"/>
      <c r="J439" s="31"/>
    </row>
    <row r="440" spans="1:10" s="21" customFormat="1" ht="15" customHeight="1" x14ac:dyDescent="0.25">
      <c r="A440" s="29" t="s">
        <v>716</v>
      </c>
      <c r="B440" s="10"/>
      <c r="C440" s="30"/>
      <c r="D440" s="30"/>
      <c r="E440" s="30"/>
      <c r="F440" s="16" t="s">
        <v>717</v>
      </c>
      <c r="G440" s="8">
        <v>62620112.020000003</v>
      </c>
      <c r="H440" s="32">
        <v>54605324.990000002</v>
      </c>
      <c r="I440" s="31"/>
      <c r="J440" s="31"/>
    </row>
    <row r="441" spans="1:10" s="21" customFormat="1" ht="15" customHeight="1" x14ac:dyDescent="0.25">
      <c r="A441" s="1" t="s">
        <v>718</v>
      </c>
      <c r="B441" s="10"/>
      <c r="C441" s="30"/>
      <c r="D441" s="45"/>
      <c r="E441" s="45"/>
      <c r="F441" s="36" t="s">
        <v>719</v>
      </c>
      <c r="G441" s="2">
        <v>25981000</v>
      </c>
      <c r="H441" s="2">
        <v>0</v>
      </c>
      <c r="I441" s="31"/>
      <c r="J441" s="31"/>
    </row>
    <row r="442" spans="1:10" s="21" customFormat="1" ht="15" customHeight="1" x14ac:dyDescent="0.25">
      <c r="A442" s="1" t="s">
        <v>720</v>
      </c>
      <c r="B442" s="10"/>
      <c r="C442" s="30"/>
      <c r="D442" s="30"/>
      <c r="E442" s="30"/>
      <c r="F442" s="16" t="s">
        <v>721</v>
      </c>
      <c r="G442" s="8">
        <v>62822903</v>
      </c>
      <c r="H442" s="2">
        <v>45795687.5</v>
      </c>
      <c r="I442" s="31"/>
      <c r="J442" s="31"/>
    </row>
    <row r="443" spans="1:10" s="21" customFormat="1" ht="15" customHeight="1" x14ac:dyDescent="0.25">
      <c r="A443" s="1" t="s">
        <v>722</v>
      </c>
      <c r="B443" s="10"/>
      <c r="C443" s="30"/>
      <c r="D443" s="30"/>
      <c r="E443" s="30"/>
      <c r="F443" s="16" t="s">
        <v>723</v>
      </c>
      <c r="G443" s="8">
        <v>91724000</v>
      </c>
      <c r="H443" s="2">
        <v>22049750</v>
      </c>
      <c r="I443" s="31"/>
      <c r="J443" s="31"/>
    </row>
    <row r="444" spans="1:10" s="21" customFormat="1" ht="15" customHeight="1" x14ac:dyDescent="0.25">
      <c r="A444" s="1" t="s">
        <v>724</v>
      </c>
      <c r="B444" s="10"/>
      <c r="C444" s="30"/>
      <c r="D444" s="25"/>
      <c r="E444" s="25"/>
      <c r="F444" s="36" t="s">
        <v>725</v>
      </c>
      <c r="G444" s="8">
        <v>20917710042.880001</v>
      </c>
      <c r="H444" s="2">
        <v>27485490881.68</v>
      </c>
      <c r="I444" s="31"/>
      <c r="J444" s="31"/>
    </row>
    <row r="445" spans="1:10" s="21" customFormat="1" ht="15" customHeight="1" x14ac:dyDescent="0.25">
      <c r="A445" s="1" t="s">
        <v>726</v>
      </c>
      <c r="B445" s="10"/>
      <c r="C445" s="30"/>
      <c r="D445" s="13"/>
      <c r="E445" s="13"/>
      <c r="F445" s="16" t="s">
        <v>727</v>
      </c>
      <c r="G445" s="8">
        <v>364074774.97000003</v>
      </c>
      <c r="H445" s="2">
        <v>197088992.34999999</v>
      </c>
      <c r="I445" s="31"/>
      <c r="J445" s="31"/>
    </row>
    <row r="446" spans="1:10" s="21" customFormat="1" ht="15" customHeight="1" x14ac:dyDescent="0.25">
      <c r="A446" s="1" t="s">
        <v>728</v>
      </c>
      <c r="B446" s="10"/>
      <c r="C446" s="30"/>
      <c r="D446" s="13"/>
      <c r="E446" s="13"/>
      <c r="F446" s="16" t="s">
        <v>729</v>
      </c>
      <c r="G446" s="8">
        <v>29807326.149999999</v>
      </c>
      <c r="H446" s="2">
        <v>33726352.759999998</v>
      </c>
      <c r="I446" s="31"/>
      <c r="J446" s="31"/>
    </row>
    <row r="447" spans="1:10" s="21" customFormat="1" ht="15" customHeight="1" x14ac:dyDescent="0.25">
      <c r="A447" s="1" t="s">
        <v>730</v>
      </c>
      <c r="B447" s="10"/>
      <c r="C447" s="30"/>
      <c r="D447" s="13"/>
      <c r="E447" s="13"/>
      <c r="F447" s="16" t="s">
        <v>731</v>
      </c>
      <c r="G447" s="8">
        <v>282730</v>
      </c>
      <c r="H447" s="2">
        <v>13490386</v>
      </c>
      <c r="I447" s="31"/>
      <c r="J447" s="31"/>
    </row>
    <row r="448" spans="1:10" s="21" customFormat="1" ht="15" customHeight="1" x14ac:dyDescent="0.25">
      <c r="A448" s="1" t="s">
        <v>732</v>
      </c>
      <c r="B448" s="10"/>
      <c r="C448" s="30"/>
      <c r="D448" s="25"/>
      <c r="E448" s="25"/>
      <c r="F448" s="36" t="s">
        <v>733</v>
      </c>
      <c r="G448" s="8">
        <v>196558092.87</v>
      </c>
      <c r="H448" s="2">
        <v>26582108</v>
      </c>
      <c r="I448" s="31"/>
      <c r="J448" s="31"/>
    </row>
    <row r="449" spans="1:10" s="21" customFormat="1" ht="15" customHeight="1" x14ac:dyDescent="0.25">
      <c r="A449" s="1" t="s">
        <v>734</v>
      </c>
      <c r="B449" s="10"/>
      <c r="C449" s="30"/>
      <c r="D449" s="13"/>
      <c r="E449" s="13"/>
      <c r="F449" s="16" t="s">
        <v>735</v>
      </c>
      <c r="G449" s="8">
        <v>40215824</v>
      </c>
      <c r="H449" s="2">
        <v>0</v>
      </c>
      <c r="I449" s="31"/>
      <c r="J449" s="31"/>
    </row>
    <row r="450" spans="1:10" s="21" customFormat="1" ht="15" customHeight="1" x14ac:dyDescent="0.25">
      <c r="A450" s="29" t="s">
        <v>736</v>
      </c>
      <c r="B450" s="10"/>
      <c r="C450" s="30"/>
      <c r="D450" s="13"/>
      <c r="E450" s="13"/>
      <c r="F450" s="16" t="s">
        <v>737</v>
      </c>
      <c r="G450" s="8">
        <v>17630723</v>
      </c>
      <c r="H450" s="2">
        <v>29596566</v>
      </c>
      <c r="I450" s="31"/>
      <c r="J450" s="31"/>
    </row>
    <row r="451" spans="1:10" s="21" customFormat="1" ht="15" customHeight="1" x14ac:dyDescent="0.25">
      <c r="A451" s="1" t="s">
        <v>738</v>
      </c>
      <c r="B451" s="10"/>
      <c r="C451" s="30"/>
      <c r="D451" s="13"/>
      <c r="E451" s="13"/>
      <c r="F451" s="16" t="s">
        <v>739</v>
      </c>
      <c r="G451" s="8">
        <v>661739628.35000002</v>
      </c>
      <c r="H451" s="2">
        <v>118916871.65000001</v>
      </c>
      <c r="I451" s="31"/>
      <c r="J451" s="31"/>
    </row>
    <row r="452" spans="1:10" s="21" customFormat="1" ht="15" customHeight="1" x14ac:dyDescent="0.25">
      <c r="A452" s="1" t="s">
        <v>740</v>
      </c>
      <c r="B452" s="10"/>
      <c r="C452" s="30"/>
      <c r="D452" s="25"/>
      <c r="E452" s="25"/>
      <c r="F452" s="36" t="s">
        <v>988</v>
      </c>
      <c r="G452" s="8">
        <v>84738424171.669998</v>
      </c>
      <c r="H452" s="8">
        <v>63340219316.529999</v>
      </c>
      <c r="I452" s="31"/>
      <c r="J452" s="31"/>
    </row>
    <row r="453" spans="1:10" s="21" customFormat="1" ht="15" customHeight="1" x14ac:dyDescent="0.25">
      <c r="A453" s="29" t="s">
        <v>741</v>
      </c>
      <c r="B453" s="10"/>
      <c r="C453" s="30"/>
      <c r="D453" s="13"/>
      <c r="E453" s="13"/>
      <c r="F453" s="16" t="s">
        <v>742</v>
      </c>
      <c r="G453" s="8">
        <v>4191760830.21</v>
      </c>
      <c r="H453" s="2">
        <v>4187954550.23</v>
      </c>
      <c r="I453" s="31"/>
      <c r="J453" s="31"/>
    </row>
    <row r="454" spans="1:10" s="21" customFormat="1" ht="15" customHeight="1" x14ac:dyDescent="0.25">
      <c r="A454" s="29" t="s">
        <v>743</v>
      </c>
      <c r="B454" s="10"/>
      <c r="C454" s="30"/>
      <c r="D454" s="13"/>
      <c r="E454" s="13"/>
      <c r="F454" s="16" t="s">
        <v>744</v>
      </c>
      <c r="G454" s="8">
        <v>1078709607.8099999</v>
      </c>
      <c r="H454" s="8">
        <v>1085488979.46</v>
      </c>
      <c r="I454" s="31"/>
      <c r="J454" s="31"/>
    </row>
    <row r="455" spans="1:10" s="21" customFormat="1" ht="15" customHeight="1" x14ac:dyDescent="0.25">
      <c r="A455" s="29" t="s">
        <v>745</v>
      </c>
      <c r="B455" s="10"/>
      <c r="C455" s="30"/>
      <c r="D455" s="13"/>
      <c r="E455" s="13"/>
      <c r="F455" s="16" t="s">
        <v>746</v>
      </c>
      <c r="G455" s="8">
        <v>398000</v>
      </c>
      <c r="H455" s="8">
        <v>288000</v>
      </c>
      <c r="I455" s="31"/>
      <c r="J455" s="31"/>
    </row>
    <row r="456" spans="1:10" s="21" customFormat="1" ht="15" customHeight="1" x14ac:dyDescent="0.25">
      <c r="A456" s="29" t="s">
        <v>747</v>
      </c>
      <c r="B456" s="10"/>
      <c r="C456" s="30"/>
      <c r="D456" s="13"/>
      <c r="E456" s="13"/>
      <c r="F456" s="16" t="s">
        <v>748</v>
      </c>
      <c r="G456" s="8">
        <v>645000</v>
      </c>
      <c r="H456" s="8">
        <v>645000</v>
      </c>
      <c r="I456" s="31"/>
      <c r="J456" s="31"/>
    </row>
    <row r="457" spans="1:10" s="21" customFormat="1" x14ac:dyDescent="0.25">
      <c r="A457" s="29" t="s">
        <v>749</v>
      </c>
      <c r="B457" s="10"/>
      <c r="C457" s="30"/>
      <c r="D457" s="13"/>
      <c r="E457" s="13"/>
      <c r="F457" s="16" t="s">
        <v>750</v>
      </c>
      <c r="G457" s="8">
        <v>3900566059.8299999</v>
      </c>
      <c r="H457" s="8">
        <v>3783597505.0100002</v>
      </c>
      <c r="I457" s="31"/>
      <c r="J457" s="31"/>
    </row>
    <row r="458" spans="1:10" s="21" customFormat="1" ht="15" customHeight="1" x14ac:dyDescent="0.25">
      <c r="A458" s="29" t="s">
        <v>751</v>
      </c>
      <c r="B458" s="10"/>
      <c r="C458" s="30"/>
      <c r="D458" s="13"/>
      <c r="E458" s="13"/>
      <c r="F458" s="16" t="s">
        <v>752</v>
      </c>
      <c r="G458" s="8">
        <v>108616055.73</v>
      </c>
      <c r="H458" s="8">
        <v>85693286.650000006</v>
      </c>
      <c r="I458" s="31"/>
      <c r="J458" s="31"/>
    </row>
    <row r="459" spans="1:10" s="21" customFormat="1" ht="15" customHeight="1" x14ac:dyDescent="0.25">
      <c r="A459" s="29" t="s">
        <v>753</v>
      </c>
      <c r="B459" s="10"/>
      <c r="C459" s="30"/>
      <c r="D459" s="13"/>
      <c r="E459" s="13"/>
      <c r="F459" s="16" t="s">
        <v>754</v>
      </c>
      <c r="G459" s="8">
        <v>44128412.43</v>
      </c>
      <c r="H459" s="8">
        <v>11654775</v>
      </c>
      <c r="I459" s="31"/>
      <c r="J459" s="31"/>
    </row>
    <row r="460" spans="1:10" s="21" customFormat="1" ht="15" customHeight="1" x14ac:dyDescent="0.25">
      <c r="A460" s="29" t="s">
        <v>755</v>
      </c>
      <c r="B460" s="10"/>
      <c r="C460" s="30"/>
      <c r="D460" s="13"/>
      <c r="E460" s="13"/>
      <c r="F460" s="16" t="s">
        <v>756</v>
      </c>
      <c r="G460" s="8">
        <v>475621546.55000001</v>
      </c>
      <c r="H460" s="8">
        <v>396670443.60000002</v>
      </c>
      <c r="I460" s="31"/>
      <c r="J460" s="31"/>
    </row>
    <row r="461" spans="1:10" s="21" customFormat="1" ht="15" customHeight="1" x14ac:dyDescent="0.25">
      <c r="A461" s="29" t="s">
        <v>757</v>
      </c>
      <c r="B461" s="10"/>
      <c r="C461" s="30"/>
      <c r="D461" s="13"/>
      <c r="E461" s="13"/>
      <c r="F461" s="16" t="s">
        <v>758</v>
      </c>
      <c r="G461" s="8">
        <v>13292137.5</v>
      </c>
      <c r="H461" s="8">
        <v>12816097.09</v>
      </c>
      <c r="I461" s="31"/>
      <c r="J461" s="31"/>
    </row>
    <row r="462" spans="1:10" s="21" customFormat="1" ht="15" customHeight="1" x14ac:dyDescent="0.25">
      <c r="A462" s="29" t="s">
        <v>759</v>
      </c>
      <c r="B462" s="10"/>
      <c r="C462" s="30"/>
      <c r="D462" s="13"/>
      <c r="E462" s="13"/>
      <c r="F462" s="16" t="s">
        <v>760</v>
      </c>
      <c r="G462" s="8">
        <v>164617717.88</v>
      </c>
      <c r="H462" s="8">
        <v>157014157.99000001</v>
      </c>
      <c r="I462" s="31"/>
      <c r="J462" s="31"/>
    </row>
    <row r="463" spans="1:10" s="21" customFormat="1" ht="15" customHeight="1" x14ac:dyDescent="0.25">
      <c r="A463" s="29" t="s">
        <v>761</v>
      </c>
      <c r="B463" s="10"/>
      <c r="C463" s="30"/>
      <c r="D463" s="13"/>
      <c r="E463" s="13"/>
      <c r="F463" s="16" t="s">
        <v>762</v>
      </c>
      <c r="G463" s="8">
        <v>25918928.34</v>
      </c>
      <c r="H463" s="8">
        <v>58844810.549999997</v>
      </c>
      <c r="I463" s="31"/>
      <c r="J463" s="31"/>
    </row>
    <row r="464" spans="1:10" s="21" customFormat="1" ht="15" customHeight="1" x14ac:dyDescent="0.25">
      <c r="A464" s="29" t="s">
        <v>763</v>
      </c>
      <c r="B464" s="10"/>
      <c r="C464" s="30"/>
      <c r="D464" s="13"/>
      <c r="E464" s="13"/>
      <c r="F464" s="16" t="s">
        <v>764</v>
      </c>
      <c r="G464" s="8">
        <v>310048899.97000003</v>
      </c>
      <c r="H464" s="8">
        <v>305915900</v>
      </c>
      <c r="I464" s="31"/>
      <c r="J464" s="31"/>
    </row>
    <row r="465" spans="1:10" s="21" customFormat="1" ht="15" customHeight="1" x14ac:dyDescent="0.25">
      <c r="A465" s="29" t="s">
        <v>765</v>
      </c>
      <c r="B465" s="10"/>
      <c r="C465" s="30"/>
      <c r="D465" s="13"/>
      <c r="E465" s="13"/>
      <c r="F465" s="16" t="s">
        <v>766</v>
      </c>
      <c r="G465" s="8">
        <v>7544071.4299999997</v>
      </c>
      <c r="H465" s="8">
        <v>5389822.9400000004</v>
      </c>
      <c r="I465" s="31"/>
      <c r="J465" s="31"/>
    </row>
    <row r="466" spans="1:10" s="21" customFormat="1" ht="15" customHeight="1" x14ac:dyDescent="0.25">
      <c r="A466" s="29" t="s">
        <v>767</v>
      </c>
      <c r="B466" s="10"/>
      <c r="C466" s="30"/>
      <c r="D466" s="13"/>
      <c r="E466" s="13"/>
      <c r="F466" s="16" t="s">
        <v>768</v>
      </c>
      <c r="G466" s="8">
        <v>468566259.50999999</v>
      </c>
      <c r="H466" s="8">
        <v>418373494.86000001</v>
      </c>
      <c r="I466" s="31"/>
      <c r="J466" s="31"/>
    </row>
    <row r="467" spans="1:10" s="21" customFormat="1" ht="15" customHeight="1" x14ac:dyDescent="0.25">
      <c r="A467" s="29" t="s">
        <v>769</v>
      </c>
      <c r="B467" s="10"/>
      <c r="C467" s="30"/>
      <c r="D467" s="13"/>
      <c r="E467" s="13"/>
      <c r="F467" s="16" t="s">
        <v>770</v>
      </c>
      <c r="G467" s="8">
        <v>818333.34</v>
      </c>
      <c r="H467" s="8">
        <v>788333.33</v>
      </c>
      <c r="I467" s="31"/>
      <c r="J467" s="31"/>
    </row>
    <row r="468" spans="1:10" s="21" customFormat="1" ht="15" customHeight="1" x14ac:dyDescent="0.25">
      <c r="A468" s="29" t="s">
        <v>771</v>
      </c>
      <c r="B468" s="10"/>
      <c r="C468" s="30"/>
      <c r="D468" s="13"/>
      <c r="E468" s="13"/>
      <c r="F468" s="16" t="s">
        <v>772</v>
      </c>
      <c r="G468" s="8">
        <v>136858589.36000001</v>
      </c>
      <c r="H468" s="8">
        <v>125532589.31</v>
      </c>
      <c r="I468" s="31"/>
      <c r="J468" s="31"/>
    </row>
    <row r="469" spans="1:10" s="21" customFormat="1" ht="15" customHeight="1" x14ac:dyDescent="0.25">
      <c r="A469" s="29" t="s">
        <v>773</v>
      </c>
      <c r="B469" s="10"/>
      <c r="C469" s="30"/>
      <c r="D469" s="13"/>
      <c r="E469" s="13"/>
      <c r="F469" s="16" t="s">
        <v>774</v>
      </c>
      <c r="G469" s="8">
        <v>5456193.5</v>
      </c>
      <c r="H469" s="8">
        <v>4122493.5</v>
      </c>
      <c r="I469" s="31"/>
      <c r="J469" s="31"/>
    </row>
    <row r="470" spans="1:10" s="21" customFormat="1" ht="15" customHeight="1" x14ac:dyDescent="0.25">
      <c r="A470" s="29" t="s">
        <v>775</v>
      </c>
      <c r="B470" s="10"/>
      <c r="C470" s="30"/>
      <c r="D470" s="13"/>
      <c r="E470" s="13"/>
      <c r="F470" s="16" t="s">
        <v>776</v>
      </c>
      <c r="G470" s="8">
        <v>15792276.130000001</v>
      </c>
      <c r="H470" s="8">
        <v>69045092.010000005</v>
      </c>
      <c r="I470" s="31"/>
      <c r="J470" s="31"/>
    </row>
    <row r="471" spans="1:10" s="21" customFormat="1" ht="15" customHeight="1" x14ac:dyDescent="0.25">
      <c r="A471" s="29" t="s">
        <v>777</v>
      </c>
      <c r="B471" s="10"/>
      <c r="C471" s="30"/>
      <c r="D471" s="13"/>
      <c r="E471" s="13"/>
      <c r="F471" s="16" t="s">
        <v>778</v>
      </c>
      <c r="G471" s="8">
        <v>1250788779.22</v>
      </c>
      <c r="H471" s="8">
        <v>1113710543.5</v>
      </c>
      <c r="I471" s="31"/>
      <c r="J471" s="31"/>
    </row>
    <row r="472" spans="1:10" s="21" customFormat="1" ht="15" customHeight="1" x14ac:dyDescent="0.25">
      <c r="A472" s="29" t="s">
        <v>779</v>
      </c>
      <c r="B472" s="10"/>
      <c r="C472" s="30"/>
      <c r="D472" s="13"/>
      <c r="E472" s="13"/>
      <c r="F472" s="16" t="s">
        <v>780</v>
      </c>
      <c r="G472" s="8">
        <v>18582939.02</v>
      </c>
      <c r="H472" s="8">
        <v>13518910</v>
      </c>
      <c r="I472" s="31"/>
      <c r="J472" s="31"/>
    </row>
    <row r="473" spans="1:10" s="21" customFormat="1" ht="15" customHeight="1" x14ac:dyDescent="0.25">
      <c r="A473" s="29" t="s">
        <v>781</v>
      </c>
      <c r="B473" s="10"/>
      <c r="C473" s="30"/>
      <c r="D473" s="13"/>
      <c r="E473" s="13"/>
      <c r="F473" s="16" t="s">
        <v>782</v>
      </c>
      <c r="G473" s="8">
        <v>15428150.01</v>
      </c>
      <c r="H473" s="8">
        <v>19914969.699999999</v>
      </c>
      <c r="I473" s="31"/>
      <c r="J473" s="31"/>
    </row>
    <row r="474" spans="1:10" s="21" customFormat="1" ht="15" customHeight="1" x14ac:dyDescent="0.25">
      <c r="A474" s="29" t="s">
        <v>783</v>
      </c>
      <c r="B474" s="10"/>
      <c r="C474" s="30"/>
      <c r="D474" s="13"/>
      <c r="E474" s="13"/>
      <c r="F474" s="16" t="s">
        <v>784</v>
      </c>
      <c r="G474" s="8">
        <v>0</v>
      </c>
      <c r="H474" s="8">
        <v>403650</v>
      </c>
      <c r="I474" s="31"/>
      <c r="J474" s="31"/>
    </row>
    <row r="475" spans="1:10" s="21" customFormat="1" ht="15" customHeight="1" x14ac:dyDescent="0.25">
      <c r="A475" s="29" t="s">
        <v>785</v>
      </c>
      <c r="B475" s="10"/>
      <c r="C475" s="30"/>
      <c r="D475" s="13"/>
      <c r="E475" s="13"/>
      <c r="F475" s="16" t="s">
        <v>786</v>
      </c>
      <c r="G475" s="8">
        <v>0</v>
      </c>
      <c r="H475" s="8">
        <v>1676440416.98</v>
      </c>
      <c r="I475" s="31"/>
      <c r="J475" s="31"/>
    </row>
    <row r="476" spans="1:10" s="21" customFormat="1" ht="15" customHeight="1" x14ac:dyDescent="0.25">
      <c r="A476" s="29" t="s">
        <v>787</v>
      </c>
      <c r="B476" s="10"/>
      <c r="C476" s="30"/>
      <c r="D476" s="13"/>
      <c r="E476" s="13"/>
      <c r="F476" s="16" t="s">
        <v>788</v>
      </c>
      <c r="G476" s="8">
        <v>172061250</v>
      </c>
      <c r="H476" s="8">
        <v>180347750</v>
      </c>
      <c r="I476" s="31"/>
      <c r="J476" s="31"/>
    </row>
    <row r="477" spans="1:10" s="19" customFormat="1" ht="15" customHeight="1" x14ac:dyDescent="0.25">
      <c r="A477" s="38" t="s">
        <v>789</v>
      </c>
      <c r="B477" s="9"/>
      <c r="C477" s="13"/>
      <c r="D477" s="13" t="s">
        <v>790</v>
      </c>
      <c r="E477" s="13"/>
      <c r="F477" s="14"/>
      <c r="G477" s="7">
        <f>SUM(G478:G480)</f>
        <v>183426560.44999999</v>
      </c>
      <c r="H477" s="7">
        <f>SUM(H478:H480)</f>
        <v>165933022.39999998</v>
      </c>
      <c r="I477" s="31"/>
      <c r="J477" s="61"/>
    </row>
    <row r="478" spans="1:10" s="21" customFormat="1" ht="15" customHeight="1" x14ac:dyDescent="0.25">
      <c r="A478" s="29" t="s">
        <v>791</v>
      </c>
      <c r="B478" s="10"/>
      <c r="C478" s="30"/>
      <c r="D478" s="13"/>
      <c r="E478" s="13"/>
      <c r="F478" s="16" t="s">
        <v>792</v>
      </c>
      <c r="G478" s="8">
        <v>26751805.600000001</v>
      </c>
      <c r="H478" s="8">
        <v>19684304.550000001</v>
      </c>
      <c r="I478" s="31"/>
      <c r="J478" s="31"/>
    </row>
    <row r="479" spans="1:10" s="21" customFormat="1" ht="15" customHeight="1" x14ac:dyDescent="0.25">
      <c r="A479" s="29" t="s">
        <v>793</v>
      </c>
      <c r="B479" s="10"/>
      <c r="C479" s="30"/>
      <c r="D479" s="13"/>
      <c r="E479" s="13"/>
      <c r="F479" s="16" t="s">
        <v>794</v>
      </c>
      <c r="G479" s="8">
        <v>44525100</v>
      </c>
      <c r="H479" s="8">
        <v>36567500</v>
      </c>
      <c r="I479" s="31"/>
      <c r="J479" s="31"/>
    </row>
    <row r="480" spans="1:10" s="21" customFormat="1" ht="15" customHeight="1" x14ac:dyDescent="0.25">
      <c r="A480" s="29" t="s">
        <v>795</v>
      </c>
      <c r="B480" s="10"/>
      <c r="C480" s="30"/>
      <c r="D480" s="13"/>
      <c r="E480" s="13"/>
      <c r="F480" s="16" t="s">
        <v>796</v>
      </c>
      <c r="G480" s="8">
        <v>112149654.84999999</v>
      </c>
      <c r="H480" s="8">
        <v>109681217.84999999</v>
      </c>
      <c r="I480" s="31"/>
      <c r="J480" s="31"/>
    </row>
    <row r="481" spans="1:10" s="19" customFormat="1" ht="15" customHeight="1" x14ac:dyDescent="0.25">
      <c r="A481" s="38" t="s">
        <v>797</v>
      </c>
      <c r="B481" s="9"/>
      <c r="C481" s="13" t="s">
        <v>798</v>
      </c>
      <c r="D481" s="13"/>
      <c r="E481" s="13"/>
      <c r="F481" s="14"/>
      <c r="G481" s="7">
        <f>G482+G484+G486+G488</f>
        <v>148822589000</v>
      </c>
      <c r="H481" s="7">
        <f>H482+H484+H486+H488</f>
        <v>124193076400</v>
      </c>
      <c r="I481" s="31"/>
      <c r="J481" s="61"/>
    </row>
    <row r="482" spans="1:10" s="19" customFormat="1" ht="15" customHeight="1" x14ac:dyDescent="0.25">
      <c r="A482" s="38" t="s">
        <v>799</v>
      </c>
      <c r="B482" s="9"/>
      <c r="C482" s="13"/>
      <c r="D482" s="13" t="s">
        <v>800</v>
      </c>
      <c r="E482" s="13"/>
      <c r="F482" s="14"/>
      <c r="G482" s="7">
        <f>G483</f>
        <v>5599500000</v>
      </c>
      <c r="H482" s="7">
        <f>H483</f>
        <v>5107254000</v>
      </c>
      <c r="I482" s="31"/>
      <c r="J482" s="61"/>
    </row>
    <row r="483" spans="1:10" s="21" customFormat="1" ht="15" customHeight="1" x14ac:dyDescent="0.25">
      <c r="A483" s="29" t="s">
        <v>801</v>
      </c>
      <c r="B483" s="10"/>
      <c r="C483" s="30"/>
      <c r="D483" s="13"/>
      <c r="E483" s="13"/>
      <c r="F483" s="16" t="s">
        <v>802</v>
      </c>
      <c r="G483" s="8">
        <v>5599500000</v>
      </c>
      <c r="H483" s="8">
        <v>5107254000</v>
      </c>
      <c r="I483" s="31"/>
      <c r="J483" s="31"/>
    </row>
    <row r="484" spans="1:10" s="19" customFormat="1" ht="15" customHeight="1" x14ac:dyDescent="0.25">
      <c r="A484" s="38" t="s">
        <v>803</v>
      </c>
      <c r="B484" s="9"/>
      <c r="C484" s="13"/>
      <c r="D484" s="13" t="s">
        <v>804</v>
      </c>
      <c r="E484" s="13"/>
      <c r="F484" s="14"/>
      <c r="G484" s="7">
        <f>G485</f>
        <v>1338238000</v>
      </c>
      <c r="H484" s="7">
        <f>H485</f>
        <v>1538695000</v>
      </c>
      <c r="I484" s="31"/>
      <c r="J484" s="61"/>
    </row>
    <row r="485" spans="1:10" s="21" customFormat="1" x14ac:dyDescent="0.25">
      <c r="A485" s="29" t="s">
        <v>805</v>
      </c>
      <c r="B485" s="10"/>
      <c r="C485" s="30"/>
      <c r="D485" s="13"/>
      <c r="E485" s="13"/>
      <c r="F485" s="16" t="s">
        <v>806</v>
      </c>
      <c r="G485" s="8">
        <v>1338238000</v>
      </c>
      <c r="H485" s="2">
        <v>1538695000</v>
      </c>
      <c r="I485" s="31"/>
      <c r="J485" s="31"/>
    </row>
    <row r="486" spans="1:10" s="19" customFormat="1" x14ac:dyDescent="0.25">
      <c r="A486" s="38" t="s">
        <v>807</v>
      </c>
      <c r="B486" s="9"/>
      <c r="C486" s="13"/>
      <c r="D486" s="13" t="s">
        <v>808</v>
      </c>
      <c r="E486" s="13"/>
      <c r="F486" s="14"/>
      <c r="G486" s="6">
        <f>G487</f>
        <v>140644246000</v>
      </c>
      <c r="H486" s="6">
        <f>H487</f>
        <v>116329816900</v>
      </c>
      <c r="I486" s="31"/>
      <c r="J486" s="61"/>
    </row>
    <row r="487" spans="1:10" s="21" customFormat="1" ht="15" customHeight="1" x14ac:dyDescent="0.25">
      <c r="A487" s="29" t="s">
        <v>809</v>
      </c>
      <c r="B487" s="10"/>
      <c r="C487" s="30"/>
      <c r="D487" s="13"/>
      <c r="E487" s="13"/>
      <c r="F487" s="16" t="s">
        <v>808</v>
      </c>
      <c r="G487" s="8">
        <v>140644246000</v>
      </c>
      <c r="H487" s="2">
        <v>116329816900</v>
      </c>
      <c r="I487" s="31"/>
      <c r="J487" s="31"/>
    </row>
    <row r="488" spans="1:10" s="19" customFormat="1" ht="15" customHeight="1" x14ac:dyDescent="0.25">
      <c r="A488" s="38" t="s">
        <v>810</v>
      </c>
      <c r="B488" s="9"/>
      <c r="C488" s="13"/>
      <c r="D488" s="13" t="s">
        <v>811</v>
      </c>
      <c r="E488" s="13"/>
      <c r="F488" s="14"/>
      <c r="G488" s="6">
        <f>G489</f>
        <v>1240605000</v>
      </c>
      <c r="H488" s="6">
        <f>H489</f>
        <v>1217310500</v>
      </c>
      <c r="I488" s="31"/>
      <c r="J488" s="61"/>
    </row>
    <row r="489" spans="1:10" s="21" customFormat="1" ht="15" customHeight="1" x14ac:dyDescent="0.25">
      <c r="A489" s="29" t="s">
        <v>812</v>
      </c>
      <c r="B489" s="10"/>
      <c r="C489" s="30"/>
      <c r="D489" s="13"/>
      <c r="E489" s="13"/>
      <c r="F489" s="16" t="s">
        <v>813</v>
      </c>
      <c r="G489" s="8">
        <v>1240605000</v>
      </c>
      <c r="H489" s="8">
        <v>1217310500</v>
      </c>
      <c r="I489" s="31"/>
      <c r="J489" s="31"/>
    </row>
    <row r="490" spans="1:10" s="21" customFormat="1" ht="15" customHeight="1" x14ac:dyDescent="0.25">
      <c r="A490" s="29"/>
      <c r="B490" s="10"/>
      <c r="C490" s="30"/>
      <c r="D490" s="13"/>
      <c r="E490" s="13"/>
      <c r="F490" s="17" t="s">
        <v>814</v>
      </c>
      <c r="G490" s="7">
        <f>G8-G164</f>
        <v>-1932479503.6801758</v>
      </c>
      <c r="H490" s="7">
        <f>H8-H164</f>
        <v>184924472218.30029</v>
      </c>
      <c r="I490" s="31"/>
      <c r="J490" s="31"/>
    </row>
    <row r="491" spans="1:10" s="19" customFormat="1" ht="15" customHeight="1" x14ac:dyDescent="0.25">
      <c r="A491" s="38"/>
      <c r="B491" s="28" t="s">
        <v>815</v>
      </c>
      <c r="C491" s="47"/>
      <c r="D491" s="13"/>
      <c r="E491" s="13"/>
      <c r="F491" s="14"/>
      <c r="G491" s="7">
        <f>G492</f>
        <v>34736440930.309998</v>
      </c>
      <c r="H491" s="7">
        <f>H492</f>
        <v>1158978907.49</v>
      </c>
      <c r="I491" s="31"/>
      <c r="J491" s="61"/>
    </row>
    <row r="492" spans="1:10" s="19" customFormat="1" ht="15" customHeight="1" x14ac:dyDescent="0.25">
      <c r="A492" s="38" t="s">
        <v>816</v>
      </c>
      <c r="B492" s="9"/>
      <c r="C492" s="13"/>
      <c r="D492" s="13" t="s">
        <v>817</v>
      </c>
      <c r="E492" s="13"/>
      <c r="F492" s="14"/>
      <c r="G492" s="7">
        <f>G493</f>
        <v>34736440930.309998</v>
      </c>
      <c r="H492" s="7">
        <f>H493</f>
        <v>1158978907.49</v>
      </c>
      <c r="I492" s="31"/>
      <c r="J492" s="61"/>
    </row>
    <row r="493" spans="1:10" s="21" customFormat="1" ht="15" customHeight="1" x14ac:dyDescent="0.25">
      <c r="A493" s="29" t="s">
        <v>818</v>
      </c>
      <c r="B493" s="10"/>
      <c r="C493" s="30"/>
      <c r="D493" s="13"/>
      <c r="E493" s="13"/>
      <c r="F493" s="16" t="s">
        <v>819</v>
      </c>
      <c r="G493" s="8">
        <v>34736440930.309998</v>
      </c>
      <c r="H493" s="8">
        <v>1158978907.49</v>
      </c>
      <c r="I493" s="31"/>
      <c r="J493" s="31"/>
    </row>
    <row r="494" spans="1:10" s="21" customFormat="1" ht="15" customHeight="1" x14ac:dyDescent="0.25">
      <c r="A494" s="29"/>
      <c r="B494" s="10"/>
      <c r="C494" s="30"/>
      <c r="D494" s="13"/>
      <c r="E494" s="13"/>
      <c r="F494" s="17" t="s">
        <v>820</v>
      </c>
      <c r="G494" s="7">
        <f>0-G491</f>
        <v>-34736440930.309998</v>
      </c>
      <c r="H494" s="7">
        <f>0-H491</f>
        <v>-1158978907.49</v>
      </c>
      <c r="I494" s="31"/>
      <c r="J494" s="31"/>
    </row>
    <row r="495" spans="1:10" s="21" customFormat="1" ht="15" customHeight="1" x14ac:dyDescent="0.25">
      <c r="A495" s="29"/>
      <c r="B495" s="10"/>
      <c r="C495" s="30"/>
      <c r="D495" s="13"/>
      <c r="E495" s="13"/>
      <c r="F495" s="17" t="s">
        <v>821</v>
      </c>
      <c r="G495" s="7">
        <f>G490+G494</f>
        <v>-36668920433.990173</v>
      </c>
      <c r="H495" s="7">
        <f>H490+H494</f>
        <v>183765493310.8103</v>
      </c>
      <c r="I495" s="31"/>
      <c r="J495" s="31"/>
    </row>
    <row r="496" spans="1:10" s="21" customFormat="1" ht="15" customHeight="1" x14ac:dyDescent="0.25">
      <c r="A496" s="29"/>
      <c r="B496" s="9" t="s">
        <v>822</v>
      </c>
      <c r="C496" s="30"/>
      <c r="D496" s="13"/>
      <c r="E496" s="13"/>
      <c r="F496" s="17"/>
      <c r="G496" s="7">
        <v>0</v>
      </c>
      <c r="H496" s="7"/>
      <c r="I496" s="31"/>
      <c r="J496" s="31"/>
    </row>
    <row r="497" spans="1:10" s="19" customFormat="1" ht="15" customHeight="1" x14ac:dyDescent="0.25">
      <c r="A497" s="38" t="s">
        <v>823</v>
      </c>
      <c r="B497" s="9"/>
      <c r="C497" s="13"/>
      <c r="D497" s="13" t="s">
        <v>824</v>
      </c>
      <c r="E497" s="13"/>
      <c r="F497" s="17"/>
      <c r="G497" s="7">
        <f>G498</f>
        <v>0</v>
      </c>
      <c r="H497" s="7">
        <f>H498</f>
        <v>24368395982.450001</v>
      </c>
      <c r="I497" s="31"/>
      <c r="J497" s="61"/>
    </row>
    <row r="498" spans="1:10" s="21" customFormat="1" ht="15" customHeight="1" x14ac:dyDescent="0.25">
      <c r="A498" s="1" t="s">
        <v>825</v>
      </c>
      <c r="B498" s="10"/>
      <c r="C498" s="15"/>
      <c r="D498" s="13"/>
      <c r="E498" s="13"/>
      <c r="F498" s="16" t="s">
        <v>826</v>
      </c>
      <c r="G498" s="8">
        <v>0</v>
      </c>
      <c r="H498" s="2">
        <v>24368395982.450001</v>
      </c>
      <c r="I498" s="31"/>
      <c r="J498" s="31"/>
    </row>
    <row r="499" spans="1:10" s="21" customFormat="1" ht="15" customHeight="1" x14ac:dyDescent="0.25">
      <c r="A499" s="4" t="s">
        <v>827</v>
      </c>
      <c r="B499" s="10"/>
      <c r="C499" s="15"/>
      <c r="D499" s="13" t="s">
        <v>828</v>
      </c>
      <c r="E499" s="13"/>
      <c r="F499" s="16"/>
      <c r="G499" s="7">
        <f>SUM(G500:G501)</f>
        <v>18616013862.010002</v>
      </c>
      <c r="H499" s="7">
        <f>SUM(H500:H501)</f>
        <v>206810430</v>
      </c>
      <c r="I499" s="31"/>
      <c r="J499" s="31"/>
    </row>
    <row r="500" spans="1:10" s="21" customFormat="1" ht="15" customHeight="1" x14ac:dyDescent="0.25">
      <c r="A500" s="29" t="s">
        <v>829</v>
      </c>
      <c r="B500" s="10"/>
      <c r="C500" s="30"/>
      <c r="D500" s="13"/>
      <c r="E500" s="13"/>
      <c r="F500" s="16" t="s">
        <v>830</v>
      </c>
      <c r="G500" s="8">
        <v>8975302857.3299999</v>
      </c>
      <c r="H500" s="8">
        <v>206810430</v>
      </c>
      <c r="I500" s="31"/>
      <c r="J500" s="31"/>
    </row>
    <row r="501" spans="1:10" s="21" customFormat="1" ht="15" customHeight="1" x14ac:dyDescent="0.25">
      <c r="A501" s="29" t="s">
        <v>831</v>
      </c>
      <c r="B501" s="10"/>
      <c r="C501" s="30"/>
      <c r="D501" s="13"/>
      <c r="E501" s="13"/>
      <c r="F501" s="16" t="s">
        <v>832</v>
      </c>
      <c r="G501" s="8">
        <v>9640711004.6800003</v>
      </c>
      <c r="H501" s="2">
        <v>0</v>
      </c>
      <c r="I501" s="31"/>
      <c r="J501" s="31"/>
    </row>
    <row r="502" spans="1:10" x14ac:dyDescent="0.25">
      <c r="A502" s="1"/>
      <c r="B502" s="10"/>
      <c r="C502" s="15"/>
      <c r="D502" s="15"/>
      <c r="E502" s="15"/>
      <c r="F502" s="17" t="s">
        <v>833</v>
      </c>
      <c r="G502" s="6">
        <f>G497-G499</f>
        <v>-18616013862.010002</v>
      </c>
      <c r="H502" s="6">
        <f>H497-H499</f>
        <v>24161585552.450001</v>
      </c>
    </row>
    <row r="503" spans="1:10" ht="15" customHeight="1" x14ac:dyDescent="0.25">
      <c r="A503" s="1"/>
      <c r="B503" s="11"/>
      <c r="C503" s="18"/>
      <c r="D503" s="18"/>
      <c r="E503" s="18"/>
      <c r="F503" s="17" t="s">
        <v>834</v>
      </c>
      <c r="G503" s="7">
        <f>G490+G494+G502</f>
        <v>-55284934296.000175</v>
      </c>
      <c r="H503" s="7">
        <f>H490+H494+H502</f>
        <v>207927078863.26031</v>
      </c>
    </row>
    <row r="505" spans="1:10" x14ac:dyDescent="0.25">
      <c r="G505" s="49" t="s">
        <v>835</v>
      </c>
      <c r="H505" s="49"/>
    </row>
    <row r="506" spans="1:10" x14ac:dyDescent="0.25">
      <c r="G506" s="49" t="s">
        <v>836</v>
      </c>
      <c r="H506" s="49"/>
    </row>
    <row r="507" spans="1:10" x14ac:dyDescent="0.25">
      <c r="G507" s="49"/>
      <c r="H507" s="49"/>
    </row>
    <row r="508" spans="1:10" x14ac:dyDescent="0.25">
      <c r="G508" s="49"/>
      <c r="H508" s="49"/>
    </row>
    <row r="509" spans="1:10" x14ac:dyDescent="0.25">
      <c r="G509" s="49" t="s">
        <v>837</v>
      </c>
      <c r="H509" s="49"/>
    </row>
    <row r="510" spans="1:10" x14ac:dyDescent="0.25">
      <c r="G510" s="49" t="s">
        <v>838</v>
      </c>
      <c r="H510" s="49"/>
    </row>
    <row r="511" spans="1:10" x14ac:dyDescent="0.25">
      <c r="G511" s="49" t="s">
        <v>839</v>
      </c>
      <c r="H511" s="49"/>
    </row>
  </sheetData>
  <mergeCells count="7">
    <mergeCell ref="A1:H1"/>
    <mergeCell ref="A2:H2"/>
    <mergeCell ref="A3:H3"/>
    <mergeCell ref="A5:A6"/>
    <mergeCell ref="B5:F6"/>
    <mergeCell ref="G5:G6"/>
    <mergeCell ref="H5:H6"/>
  </mergeCells>
  <pageMargins left="0.7" right="0.7" top="0.75" bottom="0.75" header="0.3" footer="0.3"/>
  <ignoredErrors>
    <ignoredError sqref="G10 G104 G16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Wawan</cp:lastModifiedBy>
  <dcterms:created xsi:type="dcterms:W3CDTF">2021-04-20T07:23:37Z</dcterms:created>
  <dcterms:modified xsi:type="dcterms:W3CDTF">2021-06-03T02:07:47Z</dcterms:modified>
</cp:coreProperties>
</file>