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activeTab="1"/>
  </bookViews>
  <sheets>
    <sheet name="lra_aud" sheetId="2" r:id="rId1"/>
    <sheet name="lra_aud (2)" sheetId="3" r:id="rId2"/>
  </sheets>
  <definedNames>
    <definedName name="_xlnm.Print_Area" localSheetId="0">lra_aud!$A$1:$I$77</definedName>
    <definedName name="_xlnm.Print_Area" localSheetId="1">'lra_aud (2)'!$A$1:$I$90</definedName>
  </definedNames>
  <calcPr calcId="144525"/>
</workbook>
</file>

<file path=xl/sharedStrings.xml><?xml version="1.0" encoding="utf-8"?>
<sst xmlns="http://schemas.openxmlformats.org/spreadsheetml/2006/main" count="248" uniqueCount="129">
  <si>
    <t>PEMERINTAH KABUPATEN PURBALINGGA</t>
  </si>
  <si>
    <t>LAPORAN REALISASI ANGGARAN PENDAPATAN DAN BELANJA DAERAH</t>
  </si>
  <si>
    <t>UNTUK TAHUN YANG BERAKHIR SAMPAI DENGAN 31 DESEMBER 2021 DAN 2020</t>
  </si>
  <si>
    <t>(Dalam Rupiah)</t>
  </si>
  <si>
    <t>URAIAN</t>
  </si>
  <si>
    <t>REF</t>
  </si>
  <si>
    <t>TA 2021
(AUDITED)</t>
  </si>
  <si>
    <t>TA 2020
(AUDITED)</t>
  </si>
  <si>
    <t>ANGGARAN</t>
  </si>
  <si>
    <t>REALISASI</t>
  </si>
  <si>
    <t>%</t>
  </si>
  <si>
    <t>PENDAPATAN</t>
  </si>
  <si>
    <t>V.1.a</t>
  </si>
  <si>
    <t>PENDAPATAN ASLI DAERAH (PAD)</t>
  </si>
  <si>
    <t>V.1.a.1)</t>
  </si>
  <si>
    <t>Pajak Daerah</t>
  </si>
  <si>
    <t>V.1.a.1).a)</t>
  </si>
  <si>
    <t>Retribusi Daerah</t>
  </si>
  <si>
    <t>V.1.a.1).b)</t>
  </si>
  <si>
    <t>Hasil Pengelolaan Kekayaan Daerah yang Dipisahkan</t>
  </si>
  <si>
    <t>V.1.a.1).c)</t>
  </si>
  <si>
    <t>Lain-lain PAD yang Sah</t>
  </si>
  <si>
    <t>V.1.a.1).d)</t>
  </si>
  <si>
    <t>PENDAPATAN TRANSFER</t>
  </si>
  <si>
    <t>V.1.a.2)</t>
  </si>
  <si>
    <t>Transfer Pemerintah Pusat - Dana Perimbangan</t>
  </si>
  <si>
    <t>V.1.a.2).a)</t>
  </si>
  <si>
    <t>Dana Transfer Umum-Dana Bagi Hasil (DBH) Pajak</t>
  </si>
  <si>
    <t>V.1.a.2).a).(1)</t>
  </si>
  <si>
    <t>Dana Transfer Umum-Dana Bagi Hasil (DBH) Bukan Pajak/ Sumber Daya Alam</t>
  </si>
  <si>
    <t>V.1.a.2).a).(2)</t>
  </si>
  <si>
    <t>Dana Transfer Umum-Dana Alokasi Umum (DAU)</t>
  </si>
  <si>
    <t>V.1.a.2).a).(3)</t>
  </si>
  <si>
    <t>Dana Transfer Khusus-Dana Alokasi Khusus (DAK)</t>
  </si>
  <si>
    <t>V.1.a.2).a).(4)</t>
  </si>
  <si>
    <t>Transfer Pemerintah Pusat - Lainnya</t>
  </si>
  <si>
    <t>V.1.a.2).b)</t>
  </si>
  <si>
    <t>Dana Penyesuaian</t>
  </si>
  <si>
    <t>V.1.a.2).b).(1)</t>
  </si>
  <si>
    <t>Transfer Pemerintah - Provinsi</t>
  </si>
  <si>
    <t>V.1.a.2).c)</t>
  </si>
  <si>
    <t>Pendapatan Bagi Hasil Pajak</t>
  </si>
  <si>
    <t>V.1.a.2).c).(1)</t>
  </si>
  <si>
    <t>Bantuan Keuangan</t>
  </si>
  <si>
    <t>V.1.a.2).d)</t>
  </si>
  <si>
    <t>V.1.a.2).d).(1)</t>
  </si>
  <si>
    <t>LAIN-LAIN PENDAPATAN DAERAH YANG SAH</t>
  </si>
  <si>
    <t>V.1.a.3)</t>
  </si>
  <si>
    <t>Pendapatan Hibah</t>
  </si>
  <si>
    <t>V.1.a.3).a)</t>
  </si>
  <si>
    <t>Lain-lain Pendapatan Sesuai dengan Ketentuan Peraturan Perundang-Undangan</t>
  </si>
  <si>
    <t>V.1.a.3).b)</t>
  </si>
  <si>
    <t>BELANJA</t>
  </si>
  <si>
    <t>V.1.b</t>
  </si>
  <si>
    <t>BELANJA OPERASI</t>
  </si>
  <si>
    <t>V.1.b.1)</t>
  </si>
  <si>
    <t>Belanja Pegawai</t>
  </si>
  <si>
    <t>V.1.b.1).a)</t>
  </si>
  <si>
    <t>Belanja Barang dan Jasa</t>
  </si>
  <si>
    <t>V.1.b.1).b)</t>
  </si>
  <si>
    <t>Belanja Subsidi</t>
  </si>
  <si>
    <t>V.1.b.1).c)</t>
  </si>
  <si>
    <t>Belanja Hibah</t>
  </si>
  <si>
    <t>V.1.b.1).d)</t>
  </si>
  <si>
    <t>Belanja Bantuan Sosial</t>
  </si>
  <si>
    <t>V.1.b.1).e)</t>
  </si>
  <si>
    <t>BELANJA MODAL</t>
  </si>
  <si>
    <t>V.1.b.2)</t>
  </si>
  <si>
    <t>Belanja Modal Tanah</t>
  </si>
  <si>
    <t>V.1.b.2).a)</t>
  </si>
  <si>
    <t>Belanja Modal Peralatan dan Mesin</t>
  </si>
  <si>
    <t>V.1.b.2).b)</t>
  </si>
  <si>
    <t>Belanja Modal Gedung dan Bangunan</t>
  </si>
  <si>
    <t>V.1.b.2).c)</t>
  </si>
  <si>
    <t>Belanja Modal Jalan, Irigasi dan Jaringan</t>
  </si>
  <si>
    <t>V.1.b.2).d)</t>
  </si>
  <si>
    <t>Belanja Modal Aset Tetap Lainnya</t>
  </si>
  <si>
    <t>V.1.b.2).e)</t>
  </si>
  <si>
    <t>BELANJA TAK TERDUGA</t>
  </si>
  <si>
    <t>V.1.b.3)</t>
  </si>
  <si>
    <t>Belanja Tak Terduga</t>
  </si>
  <si>
    <t>TRANSFER</t>
  </si>
  <si>
    <t>V.1.c</t>
  </si>
  <si>
    <t>TRANSFER BAGI HASIL</t>
  </si>
  <si>
    <t>V.1.c.1)</t>
  </si>
  <si>
    <t>Bagi Hasil Pajak Daerah Kepada Pemerintahan Kabupaten/Kota dan Desa</t>
  </si>
  <si>
    <t>V.1.c.1).a)</t>
  </si>
  <si>
    <t>Bagi Hasil Retribusi Daerah Kabupaten/Kota Kepada Pemerintah Desa</t>
  </si>
  <si>
    <t>V.1.c.1).b)</t>
  </si>
  <si>
    <t>TRANSFER BANTUAN KEUANGAN</t>
  </si>
  <si>
    <t>V.1.c.2)</t>
  </si>
  <si>
    <t>Bantuan Keuangan Daerah Provinsi atau Kabupaten/Kota kepada Desa</t>
  </si>
  <si>
    <t>V.1.c.2).a)</t>
  </si>
  <si>
    <t>Bantuan Keuangan Lainnya</t>
  </si>
  <si>
    <t>V.1.c.2).b)</t>
  </si>
  <si>
    <t>SURPLUS / (DEFISIT)</t>
  </si>
  <si>
    <t>PEMBIAYAAN</t>
  </si>
  <si>
    <t>V.1.d</t>
  </si>
  <si>
    <t>PENERIMAAN PEMBIAYAAN</t>
  </si>
  <si>
    <t>V.1.d.1)</t>
  </si>
  <si>
    <t>Sisa Lebih Perhitungan Anggaran Tahun Sebelumnya</t>
  </si>
  <si>
    <t>V.1.d.1).a)</t>
  </si>
  <si>
    <t>Penerimaan Kembali Pemberian Pinjaman Daerah</t>
  </si>
  <si>
    <t>V.1.d.1).b)</t>
  </si>
  <si>
    <t>PENGELUARAN PEMBIAYAAN</t>
  </si>
  <si>
    <t>V.1.d.2)</t>
  </si>
  <si>
    <t>Penyertaan Modal Daerah</t>
  </si>
  <si>
    <t>V.1.d.2).a)</t>
  </si>
  <si>
    <t>PEMBIAYAAN NETTO</t>
  </si>
  <si>
    <t>SISA LEBIH PEMBIAYAAN ANGGARAN (SILPA)</t>
  </si>
  <si>
    <t>V.1.e</t>
  </si>
  <si>
    <t>BUPATI PURBALINGGA,</t>
  </si>
  <si>
    <t>DYAH HAYUNING PRATIWI</t>
  </si>
  <si>
    <t>PURBALINGGA,             MEI 2022</t>
  </si>
  <si>
    <t>KEPALA BIDANG AKUNTANSI DAN ASET</t>
  </si>
  <si>
    <t>KETUA TIM PEMERIKSA,</t>
  </si>
  <si>
    <t>BAKEUDA KAB. PURBALINGGA,</t>
  </si>
  <si>
    <t>R. BUDI SETIAWAN, S.E., M.Si.</t>
  </si>
  <si>
    <t>DHANDHUNG BUDI KUNTARDI, S.E., Ak., CA, ACPA</t>
  </si>
  <si>
    <t>NIP 19750417 201001 1 011</t>
  </si>
  <si>
    <t>NIP 19820714 200808 1 002</t>
  </si>
  <si>
    <t>MENGETAHUI,</t>
  </si>
  <si>
    <t>KEPALA BADAN KEUANGAN DAERAH</t>
  </si>
  <si>
    <t>PENGENDALI TEKNIS,</t>
  </si>
  <si>
    <t>KABUPATEN PURBALINGGA,</t>
  </si>
  <si>
    <t>SISWANTO, S.Pt., M.Si.</t>
  </si>
  <si>
    <t>ANA MUFTIANI, S.E., M.M., Ak., CA, ACPA</t>
  </si>
  <si>
    <t>NIP 19720527 199803 1 005</t>
  </si>
  <si>
    <t>NIP 19741107 200012 2 006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</si>
</sst>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1" formatCode="_(* #,##0_);_(* \(#,##0\);_(* &quot;-&quot;_);_(@_)"/>
  </numFmts>
  <fonts count="30">
    <font>
      <sz val="11"/>
      <color theme="1"/>
      <name val="Arial Narrow"/>
      <charset val="1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u/>
      <sz val="14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7" borderId="1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top"/>
    </xf>
    <xf numFmtId="0" fontId="10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9" fontId="7" fillId="0" borderId="1" xfId="2" applyNumberFormat="1" applyFont="1" applyBorder="1" applyAlignment="1">
      <alignment vertical="center"/>
    </xf>
    <xf numFmtId="43" fontId="7" fillId="0" borderId="1" xfId="2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9" fontId="3" fillId="0" borderId="8" xfId="2" applyNumberFormat="1" applyFont="1" applyBorder="1" applyAlignment="1">
      <alignment vertical="center"/>
    </xf>
    <xf numFmtId="43" fontId="3" fillId="0" borderId="8" xfId="2" applyFont="1" applyBorder="1" applyAlignment="1">
      <alignment vertical="center"/>
    </xf>
    <xf numFmtId="39" fontId="3" fillId="0" borderId="1" xfId="2" applyNumberFormat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39" fontId="3" fillId="0" borderId="8" xfId="2" applyNumberFormat="1" applyFont="1" applyBorder="1" applyAlignment="1">
      <alignment vertical="top"/>
    </xf>
    <xf numFmtId="43" fontId="3" fillId="0" borderId="8" xfId="2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39" fontId="7" fillId="0" borderId="1" xfId="2" applyNumberFormat="1" applyFont="1" applyFill="1" applyBorder="1" applyAlignment="1">
      <alignment vertical="center"/>
    </xf>
    <xf numFmtId="43" fontId="7" fillId="0" borderId="1" xfId="2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39" fontId="3" fillId="0" borderId="8" xfId="2" applyNumberFormat="1" applyFont="1" applyFill="1" applyBorder="1" applyAlignment="1">
      <alignment vertical="center"/>
    </xf>
    <xf numFmtId="43" fontId="3" fillId="0" borderId="8" xfId="2" applyFont="1" applyFill="1" applyBorder="1" applyAlignment="1">
      <alignment vertical="center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39" fontId="7" fillId="0" borderId="8" xfId="2" applyNumberFormat="1" applyFont="1" applyBorder="1" applyAlignment="1">
      <alignment vertical="center"/>
    </xf>
    <xf numFmtId="43" fontId="7" fillId="0" borderId="8" xfId="2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39" fontId="7" fillId="0" borderId="12" xfId="2" applyNumberFormat="1" applyFont="1" applyBorder="1" applyAlignment="1">
      <alignment vertical="center"/>
    </xf>
    <xf numFmtId="43" fontId="7" fillId="0" borderId="12" xfId="2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3" fontId="6" fillId="0" borderId="0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2" applyFont="1" applyAlignment="1">
      <alignment vertical="center"/>
    </xf>
    <xf numFmtId="43" fontId="2" fillId="0" borderId="0" xfId="2" applyFont="1" applyAlignment="1">
      <alignment horizontal="center" vertical="center"/>
    </xf>
    <xf numFmtId="43" fontId="3" fillId="0" borderId="0" xfId="2" applyFont="1" applyAlignment="1">
      <alignment horizontal="right" vertical="center"/>
    </xf>
    <xf numFmtId="39" fontId="3" fillId="0" borderId="8" xfId="3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4" fillId="0" borderId="0" xfId="2" applyFont="1" applyAlignment="1">
      <alignment vertical="center"/>
    </xf>
    <xf numFmtId="43" fontId="4" fillId="0" borderId="0" xfId="2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3" fontId="7" fillId="0" borderId="0" xfId="2" applyFont="1" applyBorder="1" applyAlignment="1">
      <alignment vertical="center"/>
    </xf>
    <xf numFmtId="43" fontId="5" fillId="0" borderId="0" xfId="2" applyFont="1" applyAlignment="1">
      <alignment horizontal="center" vertical="center"/>
    </xf>
    <xf numFmtId="43" fontId="7" fillId="0" borderId="0" xfId="2" applyFont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3</xdr:col>
      <xdr:colOff>197630</xdr:colOff>
      <xdr:row>3</xdr:row>
      <xdr:rowOff>166429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702310" cy="7188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3</xdr:col>
      <xdr:colOff>197630</xdr:colOff>
      <xdr:row>3</xdr:row>
      <xdr:rowOff>166429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702310" cy="7188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77"/>
  <sheetViews>
    <sheetView showGridLines="0" view="pageBreakPreview" zoomScaleNormal="85" topLeftCell="A40" workbookViewId="0">
      <selection activeCell="K31" sqref="K31"/>
    </sheetView>
  </sheetViews>
  <sheetFormatPr defaultColWidth="9.14285714285714" defaultRowHeight="15"/>
  <cols>
    <col min="1" max="3" width="2.71428571428571" style="3" customWidth="1"/>
    <col min="4" max="4" width="73.5714285714286" style="3" customWidth="1"/>
    <col min="5" max="5" width="15.7142857142857" style="4" customWidth="1"/>
    <col min="6" max="7" width="22.7142857142857" style="5" customWidth="1"/>
    <col min="8" max="8" width="9.28571428571429" style="5" customWidth="1"/>
    <col min="9" max="9" width="22.7142857142857" style="5" customWidth="1"/>
    <col min="10" max="16384" width="9.14285714285714" style="3"/>
  </cols>
  <sheetData>
    <row r="2" ht="18.75" spans="1:9">
      <c r="A2" s="6" t="s">
        <v>0</v>
      </c>
      <c r="B2" s="6"/>
      <c r="C2" s="6"/>
      <c r="D2" s="6"/>
      <c r="E2" s="6"/>
      <c r="F2" s="6"/>
      <c r="G2" s="6"/>
      <c r="H2" s="6"/>
      <c r="I2" s="6"/>
    </row>
    <row r="3" ht="20.25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5.75" spans="1:9">
      <c r="A4" s="8" t="s">
        <v>2</v>
      </c>
      <c r="B4" s="8"/>
      <c r="C4" s="8"/>
      <c r="D4" s="8"/>
      <c r="E4" s="8"/>
      <c r="F4" s="8"/>
      <c r="G4" s="8"/>
      <c r="H4" s="8"/>
      <c r="I4" s="8"/>
    </row>
    <row r="7" spans="9:9">
      <c r="I7" s="72" t="s">
        <v>3</v>
      </c>
    </row>
    <row r="8" ht="28.5" spans="1:9">
      <c r="A8" s="9" t="s">
        <v>4</v>
      </c>
      <c r="B8" s="9"/>
      <c r="C8" s="9"/>
      <c r="D8" s="9"/>
      <c r="E8" s="9" t="s">
        <v>5</v>
      </c>
      <c r="F8" s="10" t="s">
        <v>6</v>
      </c>
      <c r="G8" s="11"/>
      <c r="H8" s="11"/>
      <c r="I8" s="10" t="s">
        <v>7</v>
      </c>
    </row>
    <row r="9" spans="1:9">
      <c r="A9" s="9"/>
      <c r="B9" s="9"/>
      <c r="C9" s="9"/>
      <c r="D9" s="9"/>
      <c r="E9" s="9"/>
      <c r="F9" s="11" t="s">
        <v>8</v>
      </c>
      <c r="G9" s="11" t="s">
        <v>9</v>
      </c>
      <c r="H9" s="11" t="s">
        <v>10</v>
      </c>
      <c r="I9" s="11" t="s">
        <v>9</v>
      </c>
    </row>
    <row r="10" spans="1:9">
      <c r="A10" s="12" t="s">
        <v>11</v>
      </c>
      <c r="B10" s="13"/>
      <c r="C10" s="13"/>
      <c r="D10" s="14"/>
      <c r="E10" s="15" t="s">
        <v>12</v>
      </c>
      <c r="F10" s="16">
        <f>F11+F16+F28</f>
        <v>1980449932000</v>
      </c>
      <c r="G10" s="16">
        <f>G11+G16+G28</f>
        <v>2054843644547.39</v>
      </c>
      <c r="H10" s="17">
        <f>IFERROR(G10/F10*100,"")</f>
        <v>103.756404610151</v>
      </c>
      <c r="I10" s="17">
        <f>I11+I16+I28</f>
        <v>1952749301274</v>
      </c>
    </row>
    <row r="11" spans="1:9">
      <c r="A11" s="18"/>
      <c r="B11" s="19" t="s">
        <v>13</v>
      </c>
      <c r="C11" s="19"/>
      <c r="D11" s="20"/>
      <c r="E11" s="21" t="s">
        <v>14</v>
      </c>
      <c r="F11" s="16">
        <f>SUM(F12:F15)</f>
        <v>289814522000</v>
      </c>
      <c r="G11" s="16">
        <f>SUM(G12:G15)</f>
        <v>377882022370.39</v>
      </c>
      <c r="H11" s="17">
        <f t="shared" ref="H11:H61" si="0">IFERROR(G11/F11*100,"")</f>
        <v>130.387538817116</v>
      </c>
      <c r="I11" s="17">
        <f>SUM(I12:I15)</f>
        <v>313618688781</v>
      </c>
    </row>
    <row r="12" spans="1:9">
      <c r="A12" s="22"/>
      <c r="C12" s="3" t="s">
        <v>15</v>
      </c>
      <c r="D12" s="23"/>
      <c r="E12" s="24" t="s">
        <v>16</v>
      </c>
      <c r="F12" s="25">
        <v>55825000000</v>
      </c>
      <c r="G12" s="25">
        <v>61714017788</v>
      </c>
      <c r="H12" s="26">
        <f t="shared" si="0"/>
        <v>110.549069033587</v>
      </c>
      <c r="I12" s="26">
        <v>58829669048</v>
      </c>
    </row>
    <row r="13" spans="1:9">
      <c r="A13" s="22"/>
      <c r="C13" s="3" t="s">
        <v>17</v>
      </c>
      <c r="D13" s="23"/>
      <c r="E13" s="24" t="s">
        <v>18</v>
      </c>
      <c r="F13" s="25">
        <v>12415891000</v>
      </c>
      <c r="G13" s="25">
        <v>12305071412</v>
      </c>
      <c r="H13" s="26">
        <f t="shared" si="0"/>
        <v>99.1074374928066</v>
      </c>
      <c r="I13" s="26">
        <v>11072934345</v>
      </c>
    </row>
    <row r="14" spans="1:9">
      <c r="A14" s="22"/>
      <c r="C14" s="3" t="s">
        <v>19</v>
      </c>
      <c r="D14" s="23"/>
      <c r="E14" s="24" t="s">
        <v>20</v>
      </c>
      <c r="F14" s="25">
        <v>18439442000</v>
      </c>
      <c r="G14" s="25">
        <v>18439444440</v>
      </c>
      <c r="H14" s="26">
        <f t="shared" si="0"/>
        <v>100.000013232505</v>
      </c>
      <c r="I14" s="26">
        <v>21682472386</v>
      </c>
    </row>
    <row r="15" spans="1:9">
      <c r="A15" s="22"/>
      <c r="C15" s="3" t="s">
        <v>21</v>
      </c>
      <c r="D15" s="23"/>
      <c r="E15" s="24" t="s">
        <v>22</v>
      </c>
      <c r="F15" s="25">
        <v>203134189000</v>
      </c>
      <c r="G15" s="25">
        <v>285423488730.39</v>
      </c>
      <c r="H15" s="26">
        <f t="shared" si="0"/>
        <v>140.509822662294</v>
      </c>
      <c r="I15" s="26">
        <v>222033613002</v>
      </c>
    </row>
    <row r="16" spans="1:9">
      <c r="A16" s="18"/>
      <c r="B16" s="19" t="s">
        <v>23</v>
      </c>
      <c r="C16" s="19"/>
      <c r="D16" s="20"/>
      <c r="E16" s="21" t="s">
        <v>24</v>
      </c>
      <c r="F16" s="16">
        <f>F17+F22+F24+F26</f>
        <v>1578944711000</v>
      </c>
      <c r="G16" s="16">
        <f>G17+G22+G24+G26</f>
        <v>1569832290308</v>
      </c>
      <c r="H16" s="17">
        <f t="shared" si="0"/>
        <v>99.4228790515262</v>
      </c>
      <c r="I16" s="17">
        <f>I17+I22+I24+I26</f>
        <v>1539129862493</v>
      </c>
    </row>
    <row r="17" spans="1:9">
      <c r="A17" s="22"/>
      <c r="C17" s="3" t="s">
        <v>25</v>
      </c>
      <c r="D17" s="23"/>
      <c r="E17" s="24" t="s">
        <v>26</v>
      </c>
      <c r="F17" s="27">
        <f>SUM(F18:F21)</f>
        <v>1188666504000</v>
      </c>
      <c r="G17" s="27">
        <f>SUM(G18:G21)</f>
        <v>1181252057178</v>
      </c>
      <c r="H17" s="28">
        <f t="shared" si="0"/>
        <v>99.3762382638823</v>
      </c>
      <c r="I17" s="28">
        <f>SUM(I18:I21)</f>
        <v>1144405027431</v>
      </c>
    </row>
    <row r="18" spans="1:9">
      <c r="A18" s="22"/>
      <c r="D18" s="23" t="s">
        <v>27</v>
      </c>
      <c r="E18" s="24" t="s">
        <v>28</v>
      </c>
      <c r="F18" s="25">
        <v>23752608000</v>
      </c>
      <c r="G18" s="25">
        <v>33466579009</v>
      </c>
      <c r="H18" s="26">
        <f t="shared" si="0"/>
        <v>140.896439704642</v>
      </c>
      <c r="I18" s="26">
        <v>30248715500</v>
      </c>
    </row>
    <row r="19" spans="1:9">
      <c r="A19" s="22"/>
      <c r="D19" s="29" t="s">
        <v>29</v>
      </c>
      <c r="E19" s="24" t="s">
        <v>30</v>
      </c>
      <c r="F19" s="25">
        <v>1540865000</v>
      </c>
      <c r="G19" s="25">
        <v>2445556338</v>
      </c>
      <c r="H19" s="26">
        <f t="shared" si="0"/>
        <v>158.713212254156</v>
      </c>
      <c r="I19" s="26">
        <v>1799423282</v>
      </c>
    </row>
    <row r="20" spans="1:9">
      <c r="A20" s="22"/>
      <c r="D20" s="23" t="s">
        <v>31</v>
      </c>
      <c r="E20" s="30" t="s">
        <v>32</v>
      </c>
      <c r="F20" s="25">
        <v>830050600000</v>
      </c>
      <c r="G20" s="25">
        <v>830050600000</v>
      </c>
      <c r="H20" s="26">
        <f t="shared" si="0"/>
        <v>100</v>
      </c>
      <c r="I20" s="26">
        <v>841051988000</v>
      </c>
    </row>
    <row r="21" spans="1:9">
      <c r="A21" s="22"/>
      <c r="D21" s="31" t="s">
        <v>33</v>
      </c>
      <c r="E21" s="30" t="s">
        <v>34</v>
      </c>
      <c r="F21" s="32">
        <v>333322431000</v>
      </c>
      <c r="G21" s="32">
        <v>315289321831</v>
      </c>
      <c r="H21" s="33">
        <f t="shared" si="0"/>
        <v>94.5898903008421</v>
      </c>
      <c r="I21" s="33">
        <v>271304900649</v>
      </c>
    </row>
    <row r="22" spans="1:9">
      <c r="A22" s="22"/>
      <c r="C22" s="3" t="s">
        <v>35</v>
      </c>
      <c r="D22" s="23"/>
      <c r="E22" s="24" t="s">
        <v>36</v>
      </c>
      <c r="F22" s="27">
        <f>SUM(F23:F23)</f>
        <v>263268431000</v>
      </c>
      <c r="G22" s="27">
        <f>SUM(G23:G23)</f>
        <v>263268431000</v>
      </c>
      <c r="H22" s="28">
        <f t="shared" si="0"/>
        <v>100</v>
      </c>
      <c r="I22" s="28">
        <f>SUM(I23:I23)</f>
        <v>276353798000</v>
      </c>
    </row>
    <row r="23" spans="1:9">
      <c r="A23" s="22"/>
      <c r="D23" s="23" t="s">
        <v>37</v>
      </c>
      <c r="E23" s="24" t="s">
        <v>38</v>
      </c>
      <c r="F23" s="25">
        <v>263268431000</v>
      </c>
      <c r="G23" s="25">
        <v>263268431000</v>
      </c>
      <c r="H23" s="26">
        <f t="shared" si="0"/>
        <v>100</v>
      </c>
      <c r="I23" s="26">
        <v>276353798000</v>
      </c>
    </row>
    <row r="24" spans="1:9">
      <c r="A24" s="22"/>
      <c r="C24" s="3" t="s">
        <v>39</v>
      </c>
      <c r="D24" s="23"/>
      <c r="E24" s="24" t="s">
        <v>40</v>
      </c>
      <c r="F24" s="27">
        <f>F25</f>
        <v>112992776000</v>
      </c>
      <c r="G24" s="27">
        <f>G25</f>
        <v>124624802130</v>
      </c>
      <c r="H24" s="28">
        <f t="shared" si="0"/>
        <v>110.294486551954</v>
      </c>
      <c r="I24" s="28">
        <f>I25</f>
        <v>104798564062</v>
      </c>
    </row>
    <row r="25" spans="1:9">
      <c r="A25" s="22"/>
      <c r="D25" s="23" t="s">
        <v>41</v>
      </c>
      <c r="E25" s="24" t="s">
        <v>42</v>
      </c>
      <c r="F25" s="25">
        <v>112992776000</v>
      </c>
      <c r="G25" s="25">
        <v>124624802130</v>
      </c>
      <c r="H25" s="26">
        <f t="shared" si="0"/>
        <v>110.294486551954</v>
      </c>
      <c r="I25" s="26">
        <v>104798564062</v>
      </c>
    </row>
    <row r="26" spans="1:9">
      <c r="A26" s="22"/>
      <c r="C26" s="3" t="s">
        <v>43</v>
      </c>
      <c r="D26" s="23"/>
      <c r="E26" s="24" t="s">
        <v>44</v>
      </c>
      <c r="F26" s="27">
        <f>F27</f>
        <v>14017000000</v>
      </c>
      <c r="G26" s="27">
        <f>G27</f>
        <v>687000000</v>
      </c>
      <c r="H26" s="28">
        <f t="shared" si="0"/>
        <v>4.90119141043019</v>
      </c>
      <c r="I26" s="28">
        <f>I27</f>
        <v>13572473000</v>
      </c>
    </row>
    <row r="27" spans="1:9">
      <c r="A27" s="34"/>
      <c r="B27" s="35"/>
      <c r="C27" s="35"/>
      <c r="D27" s="31" t="s">
        <v>43</v>
      </c>
      <c r="E27" s="30" t="s">
        <v>45</v>
      </c>
      <c r="F27" s="32">
        <v>14017000000</v>
      </c>
      <c r="G27" s="32">
        <v>687000000</v>
      </c>
      <c r="H27" s="33">
        <f t="shared" si="0"/>
        <v>4.90119141043019</v>
      </c>
      <c r="I27" s="33">
        <v>13572473000</v>
      </c>
    </row>
    <row r="28" spans="1:9">
      <c r="A28" s="36"/>
      <c r="B28" s="37" t="s">
        <v>46</v>
      </c>
      <c r="C28" s="37"/>
      <c r="D28" s="38"/>
      <c r="E28" s="39" t="s">
        <v>47</v>
      </c>
      <c r="F28" s="40">
        <f>SUM(F29:F30)</f>
        <v>111690699000</v>
      </c>
      <c r="G28" s="40">
        <f>SUM(G29:G30)</f>
        <v>107129331869</v>
      </c>
      <c r="H28" s="41">
        <f t="shared" si="0"/>
        <v>95.9160725361742</v>
      </c>
      <c r="I28" s="41">
        <f>SUM(I29:I30)</f>
        <v>100000750000</v>
      </c>
    </row>
    <row r="29" spans="1:9">
      <c r="A29" s="42"/>
      <c r="B29" s="43"/>
      <c r="C29" s="43" t="s">
        <v>48</v>
      </c>
      <c r="D29" s="44"/>
      <c r="E29" s="45" t="s">
        <v>49</v>
      </c>
      <c r="F29" s="46">
        <v>12163750000</v>
      </c>
      <c r="G29" s="46">
        <v>8654020000</v>
      </c>
      <c r="H29" s="47">
        <f t="shared" si="0"/>
        <v>71.1459870516905</v>
      </c>
      <c r="I29" s="47">
        <v>100000750000</v>
      </c>
    </row>
    <row r="30" spans="1:9">
      <c r="A30" s="48"/>
      <c r="B30" s="49"/>
      <c r="C30" s="50" t="s">
        <v>50</v>
      </c>
      <c r="D30" s="51"/>
      <c r="E30" s="45" t="s">
        <v>51</v>
      </c>
      <c r="F30" s="46">
        <v>99526949000</v>
      </c>
      <c r="G30" s="46">
        <v>98475311869</v>
      </c>
      <c r="H30" s="47">
        <f t="shared" si="0"/>
        <v>98.9433644439357</v>
      </c>
      <c r="I30" s="73">
        <v>0</v>
      </c>
    </row>
    <row r="31" spans="1:9">
      <c r="A31" s="18" t="s">
        <v>52</v>
      </c>
      <c r="B31" s="19"/>
      <c r="C31" s="19"/>
      <c r="D31" s="20"/>
      <c r="E31" s="21" t="s">
        <v>53</v>
      </c>
      <c r="F31" s="16">
        <f>F32+F38+F44</f>
        <v>1754621176000</v>
      </c>
      <c r="G31" s="16">
        <f>G32+G38+G44</f>
        <v>1606578193840.39</v>
      </c>
      <c r="H31" s="17">
        <f t="shared" si="0"/>
        <v>91.5626812109322</v>
      </c>
      <c r="I31" s="17">
        <f>I32+I38+I44</f>
        <v>1500418873732</v>
      </c>
    </row>
    <row r="32" spans="1:9">
      <c r="A32" s="36"/>
      <c r="B32" s="37" t="s">
        <v>54</v>
      </c>
      <c r="C32" s="37"/>
      <c r="D32" s="38"/>
      <c r="E32" s="39" t="s">
        <v>55</v>
      </c>
      <c r="F32" s="40">
        <f>SUM(F33:F37)</f>
        <v>1501221057177</v>
      </c>
      <c r="G32" s="40">
        <f>SUM(G33:G37)</f>
        <v>1404432290502.39</v>
      </c>
      <c r="H32" s="41">
        <f t="shared" si="0"/>
        <v>93.5526639323446</v>
      </c>
      <c r="I32" s="41">
        <f>SUM(I33:I37)</f>
        <v>1360171409712</v>
      </c>
    </row>
    <row r="33" spans="1:9">
      <c r="A33" s="42"/>
      <c r="B33" s="43"/>
      <c r="C33" s="43" t="s">
        <v>56</v>
      </c>
      <c r="D33" s="44"/>
      <c r="E33" s="45" t="s">
        <v>57</v>
      </c>
      <c r="F33" s="46">
        <v>944319888299</v>
      </c>
      <c r="G33" s="46">
        <v>904724014951</v>
      </c>
      <c r="H33" s="47">
        <f t="shared" si="0"/>
        <v>95.8069427702805</v>
      </c>
      <c r="I33" s="47">
        <v>768877791072</v>
      </c>
    </row>
    <row r="34" spans="1:9">
      <c r="A34" s="42"/>
      <c r="B34" s="43"/>
      <c r="C34" s="43" t="s">
        <v>58</v>
      </c>
      <c r="D34" s="44"/>
      <c r="E34" s="45" t="s">
        <v>59</v>
      </c>
      <c r="F34" s="46">
        <v>488463641278</v>
      </c>
      <c r="G34" s="46">
        <v>437078280708.39</v>
      </c>
      <c r="H34" s="47">
        <f t="shared" si="0"/>
        <v>89.4802076905526</v>
      </c>
      <c r="I34" s="47">
        <v>501534677443</v>
      </c>
    </row>
    <row r="35" spans="1:9">
      <c r="A35" s="42"/>
      <c r="B35" s="43"/>
      <c r="C35" s="43" t="s">
        <v>60</v>
      </c>
      <c r="D35" s="44"/>
      <c r="E35" s="45" t="s">
        <v>61</v>
      </c>
      <c r="F35" s="46">
        <v>0</v>
      </c>
      <c r="G35" s="46">
        <v>0</v>
      </c>
      <c r="H35" s="47" t="str">
        <f t="shared" si="0"/>
        <v/>
      </c>
      <c r="I35" s="47">
        <v>2378814568</v>
      </c>
    </row>
    <row r="36" spans="1:9">
      <c r="A36" s="42"/>
      <c r="B36" s="43"/>
      <c r="C36" s="43" t="s">
        <v>62</v>
      </c>
      <c r="D36" s="44"/>
      <c r="E36" s="45" t="s">
        <v>63</v>
      </c>
      <c r="F36" s="46">
        <v>50554699600</v>
      </c>
      <c r="G36" s="46">
        <v>47058809490</v>
      </c>
      <c r="H36" s="47">
        <f t="shared" si="0"/>
        <v>93.0849354507884</v>
      </c>
      <c r="I36" s="47">
        <v>78810376629</v>
      </c>
    </row>
    <row r="37" spans="1:9">
      <c r="A37" s="42"/>
      <c r="B37" s="43"/>
      <c r="C37" s="43" t="s">
        <v>64</v>
      </c>
      <c r="D37" s="44"/>
      <c r="E37" s="45" t="s">
        <v>65</v>
      </c>
      <c r="F37" s="46">
        <v>17882828000</v>
      </c>
      <c r="G37" s="46">
        <v>15571185353</v>
      </c>
      <c r="H37" s="47">
        <f t="shared" si="0"/>
        <v>87.0733943926542</v>
      </c>
      <c r="I37" s="47">
        <v>8569750000</v>
      </c>
    </row>
    <row r="38" spans="1:9">
      <c r="A38" s="36"/>
      <c r="B38" s="37" t="s">
        <v>66</v>
      </c>
      <c r="C38" s="37"/>
      <c r="D38" s="38"/>
      <c r="E38" s="39" t="s">
        <v>67</v>
      </c>
      <c r="F38" s="40">
        <f>SUM(F39:F43)</f>
        <v>240445215823</v>
      </c>
      <c r="G38" s="40">
        <f>SUM(G39:G43)</f>
        <v>196964893644</v>
      </c>
      <c r="H38" s="41">
        <f t="shared" si="0"/>
        <v>81.9167447228364</v>
      </c>
      <c r="I38" s="41">
        <f>SUM(I39:I43)</f>
        <v>130334116841</v>
      </c>
    </row>
    <row r="39" spans="1:9">
      <c r="A39" s="42"/>
      <c r="B39" s="43"/>
      <c r="C39" s="43" t="s">
        <v>68</v>
      </c>
      <c r="D39" s="44"/>
      <c r="E39" s="45" t="s">
        <v>69</v>
      </c>
      <c r="F39" s="46">
        <v>2541200000</v>
      </c>
      <c r="G39" s="46">
        <v>2493468753</v>
      </c>
      <c r="H39" s="47">
        <f t="shared" si="0"/>
        <v>98.1217044309775</v>
      </c>
      <c r="I39" s="47">
        <v>3232345287</v>
      </c>
    </row>
    <row r="40" spans="1:9">
      <c r="A40" s="42"/>
      <c r="B40" s="43"/>
      <c r="C40" s="43" t="s">
        <v>70</v>
      </c>
      <c r="D40" s="44"/>
      <c r="E40" s="45" t="s">
        <v>71</v>
      </c>
      <c r="F40" s="46">
        <v>59158425445</v>
      </c>
      <c r="G40" s="46">
        <v>55379039558</v>
      </c>
      <c r="H40" s="47">
        <f t="shared" si="0"/>
        <v>93.6114156883473</v>
      </c>
      <c r="I40" s="47">
        <v>59243387999</v>
      </c>
    </row>
    <row r="41" spans="1:9">
      <c r="A41" s="42"/>
      <c r="B41" s="43"/>
      <c r="C41" s="43" t="s">
        <v>72</v>
      </c>
      <c r="D41" s="44"/>
      <c r="E41" s="45" t="s">
        <v>73</v>
      </c>
      <c r="F41" s="46">
        <v>90302032051</v>
      </c>
      <c r="G41" s="46">
        <v>73149313643</v>
      </c>
      <c r="H41" s="47">
        <f t="shared" si="0"/>
        <v>81.0051689663942</v>
      </c>
      <c r="I41" s="47">
        <v>29004314147</v>
      </c>
    </row>
    <row r="42" spans="1:9">
      <c r="A42" s="42"/>
      <c r="B42" s="43"/>
      <c r="C42" s="43" t="s">
        <v>74</v>
      </c>
      <c r="D42" s="44"/>
      <c r="E42" s="45" t="s">
        <v>75</v>
      </c>
      <c r="F42" s="46">
        <v>81700734683</v>
      </c>
      <c r="G42" s="46">
        <v>59458239008</v>
      </c>
      <c r="H42" s="47">
        <f t="shared" si="0"/>
        <v>72.7756479041453</v>
      </c>
      <c r="I42" s="47">
        <v>28129574150</v>
      </c>
    </row>
    <row r="43" spans="1:9">
      <c r="A43" s="42"/>
      <c r="B43" s="43"/>
      <c r="C43" s="43" t="s">
        <v>76</v>
      </c>
      <c r="D43" s="44"/>
      <c r="E43" s="45" t="s">
        <v>77</v>
      </c>
      <c r="F43" s="46">
        <v>6742823644</v>
      </c>
      <c r="G43" s="46">
        <v>6484832682</v>
      </c>
      <c r="H43" s="47">
        <f t="shared" si="0"/>
        <v>96.1738438431566</v>
      </c>
      <c r="I43" s="47">
        <v>10724495258</v>
      </c>
    </row>
    <row r="44" spans="1:9">
      <c r="A44" s="18"/>
      <c r="B44" s="19" t="s">
        <v>78</v>
      </c>
      <c r="C44" s="19"/>
      <c r="D44" s="20"/>
      <c r="E44" s="21" t="s">
        <v>79</v>
      </c>
      <c r="F44" s="16">
        <f>F45</f>
        <v>12954903000</v>
      </c>
      <c r="G44" s="16">
        <f>G45</f>
        <v>5181009694</v>
      </c>
      <c r="H44" s="17">
        <f t="shared" si="0"/>
        <v>39.9926552441188</v>
      </c>
      <c r="I44" s="17">
        <f>I45</f>
        <v>9913347179</v>
      </c>
    </row>
    <row r="45" spans="1:9">
      <c r="A45" s="42"/>
      <c r="B45" s="43"/>
      <c r="C45" s="43" t="s">
        <v>80</v>
      </c>
      <c r="D45" s="44"/>
      <c r="E45" s="45" t="s">
        <v>79</v>
      </c>
      <c r="F45" s="46">
        <v>12954903000</v>
      </c>
      <c r="G45" s="46">
        <v>5181009694</v>
      </c>
      <c r="H45" s="47">
        <f t="shared" si="0"/>
        <v>39.9926552441188</v>
      </c>
      <c r="I45" s="47">
        <v>9913347179</v>
      </c>
    </row>
    <row r="46" spans="1:9">
      <c r="A46" s="36" t="s">
        <v>81</v>
      </c>
      <c r="B46" s="37"/>
      <c r="C46" s="37"/>
      <c r="D46" s="38"/>
      <c r="E46" s="39" t="s">
        <v>82</v>
      </c>
      <c r="F46" s="40">
        <f>F47+F50</f>
        <v>393336962000</v>
      </c>
      <c r="G46" s="40">
        <f>G47+G50</f>
        <v>393326636152</v>
      </c>
      <c r="H46" s="41">
        <f t="shared" si="0"/>
        <v>99.9973748086253</v>
      </c>
      <c r="I46" s="41">
        <f>I47+I50</f>
        <v>394456655648</v>
      </c>
    </row>
    <row r="47" spans="1:9">
      <c r="A47" s="18"/>
      <c r="B47" s="19" t="s">
        <v>83</v>
      </c>
      <c r="C47" s="19"/>
      <c r="D47" s="20"/>
      <c r="E47" s="21" t="s">
        <v>84</v>
      </c>
      <c r="F47" s="16">
        <f>SUM(F48:F49)</f>
        <v>6937738000</v>
      </c>
      <c r="G47" s="16">
        <f>SUM(G48:G49)</f>
        <v>6927444800</v>
      </c>
      <c r="H47" s="17">
        <f t="shared" si="0"/>
        <v>99.8516346394171</v>
      </c>
      <c r="I47" s="17">
        <f>SUM(I48:I49)</f>
        <v>6937738000</v>
      </c>
    </row>
    <row r="48" spans="1:9">
      <c r="A48" s="22"/>
      <c r="C48" s="52" t="s">
        <v>85</v>
      </c>
      <c r="D48" s="29"/>
      <c r="E48" s="24" t="s">
        <v>86</v>
      </c>
      <c r="F48" s="25">
        <v>5582500000</v>
      </c>
      <c r="G48" s="25">
        <v>5574304800</v>
      </c>
      <c r="H48" s="26">
        <f t="shared" si="0"/>
        <v>99.8531983878191</v>
      </c>
      <c r="I48" s="26">
        <v>5599500000</v>
      </c>
    </row>
    <row r="49" spans="1:9">
      <c r="A49" s="22"/>
      <c r="C49" s="52" t="s">
        <v>87</v>
      </c>
      <c r="D49" s="29"/>
      <c r="E49" s="24" t="s">
        <v>88</v>
      </c>
      <c r="F49" s="25">
        <v>1355238000</v>
      </c>
      <c r="G49" s="25">
        <v>1353140000</v>
      </c>
      <c r="H49" s="26">
        <f t="shared" si="0"/>
        <v>99.8451932428105</v>
      </c>
      <c r="I49" s="26">
        <v>1338238000</v>
      </c>
    </row>
    <row r="50" spans="1:9">
      <c r="A50" s="36"/>
      <c r="B50" s="37" t="s">
        <v>89</v>
      </c>
      <c r="C50" s="37"/>
      <c r="D50" s="38"/>
      <c r="E50" s="39" t="s">
        <v>90</v>
      </c>
      <c r="F50" s="40">
        <f>SUM(F51:F52)</f>
        <v>386399224000</v>
      </c>
      <c r="G50" s="40">
        <f>SUM(G51:G52)</f>
        <v>386399191352</v>
      </c>
      <c r="H50" s="41">
        <f t="shared" si="0"/>
        <v>99.9999915507077</v>
      </c>
      <c r="I50" s="41">
        <f>SUM(I51:I52)</f>
        <v>387518917648</v>
      </c>
    </row>
    <row r="51" spans="1:9">
      <c r="A51" s="22"/>
      <c r="C51" s="52" t="s">
        <v>91</v>
      </c>
      <c r="D51" s="29"/>
      <c r="E51" s="24" t="s">
        <v>92</v>
      </c>
      <c r="F51" s="25">
        <v>386399224000</v>
      </c>
      <c r="G51" s="25">
        <v>386399191352</v>
      </c>
      <c r="H51" s="26">
        <f t="shared" si="0"/>
        <v>99.9999915507077</v>
      </c>
      <c r="I51" s="26">
        <v>386278312648</v>
      </c>
    </row>
    <row r="52" spans="1:9">
      <c r="A52" s="42"/>
      <c r="B52" s="43"/>
      <c r="C52" s="53" t="s">
        <v>93</v>
      </c>
      <c r="D52" s="54"/>
      <c r="E52" s="24" t="s">
        <v>94</v>
      </c>
      <c r="F52" s="46">
        <v>0</v>
      </c>
      <c r="G52" s="46">
        <v>0</v>
      </c>
      <c r="H52" s="47" t="str">
        <f t="shared" si="0"/>
        <v/>
      </c>
      <c r="I52" s="47">
        <v>1240605000</v>
      </c>
    </row>
    <row r="53" spans="1:9">
      <c r="A53" s="55" t="s">
        <v>95</v>
      </c>
      <c r="B53" s="56"/>
      <c r="C53" s="56"/>
      <c r="D53" s="57"/>
      <c r="E53" s="21"/>
      <c r="F53" s="16">
        <f>F10-F31-F46</f>
        <v>-167508206000</v>
      </c>
      <c r="G53" s="16">
        <f>G10-G31-G46</f>
        <v>54938814555</v>
      </c>
      <c r="H53" s="17">
        <f t="shared" si="0"/>
        <v>-32.797685478764</v>
      </c>
      <c r="I53" s="17">
        <f>I10-I31-I46</f>
        <v>57873771894</v>
      </c>
    </row>
    <row r="54" spans="1:9">
      <c r="A54" s="18" t="s">
        <v>96</v>
      </c>
      <c r="B54" s="19"/>
      <c r="C54" s="19"/>
      <c r="D54" s="20"/>
      <c r="E54" s="21" t="s">
        <v>97</v>
      </c>
      <c r="F54" s="58"/>
      <c r="G54" s="58"/>
      <c r="H54" s="59" t="str">
        <f t="shared" si="0"/>
        <v/>
      </c>
      <c r="I54" s="59"/>
    </row>
    <row r="55" spans="1:10">
      <c r="A55" s="18"/>
      <c r="B55" s="19" t="s">
        <v>98</v>
      </c>
      <c r="C55" s="19"/>
      <c r="D55" s="20"/>
      <c r="E55" s="21" t="s">
        <v>99</v>
      </c>
      <c r="F55" s="16">
        <f>SUM(F56:F57)</f>
        <v>179575632000</v>
      </c>
      <c r="G55" s="16">
        <f>SUM(G56:G57)</f>
        <v>181325122817</v>
      </c>
      <c r="H55" s="17">
        <f t="shared" si="0"/>
        <v>100.974236202048</v>
      </c>
      <c r="I55" s="17">
        <f>SUM(I56:I57)</f>
        <v>130001861009</v>
      </c>
      <c r="J55" s="74"/>
    </row>
    <row r="56" spans="1:9">
      <c r="A56" s="22"/>
      <c r="C56" s="3" t="s">
        <v>100</v>
      </c>
      <c r="D56" s="23"/>
      <c r="E56" s="24" t="s">
        <v>101</v>
      </c>
      <c r="F56" s="25">
        <v>179575632000</v>
      </c>
      <c r="G56" s="25">
        <v>181325122817</v>
      </c>
      <c r="H56" s="26">
        <f t="shared" si="0"/>
        <v>100.974236202048</v>
      </c>
      <c r="I56" s="26">
        <v>129990361009</v>
      </c>
    </row>
    <row r="57" spans="1:9">
      <c r="A57" s="22"/>
      <c r="C57" s="3" t="s">
        <v>102</v>
      </c>
      <c r="D57" s="23"/>
      <c r="E57" s="24" t="s">
        <v>103</v>
      </c>
      <c r="F57" s="25">
        <v>0</v>
      </c>
      <c r="G57" s="25">
        <v>0</v>
      </c>
      <c r="H57" s="26" t="str">
        <f t="shared" si="0"/>
        <v/>
      </c>
      <c r="I57" s="26">
        <v>11500000</v>
      </c>
    </row>
    <row r="58" spans="1:9">
      <c r="A58" s="18"/>
      <c r="B58" s="19" t="s">
        <v>104</v>
      </c>
      <c r="C58" s="19"/>
      <c r="D58" s="20"/>
      <c r="E58" s="21" t="s">
        <v>105</v>
      </c>
      <c r="F58" s="16">
        <f>F59</f>
        <v>12067426000</v>
      </c>
      <c r="G58" s="16">
        <v>12017426000</v>
      </c>
      <c r="H58" s="17">
        <f t="shared" si="0"/>
        <v>99.5856614326866</v>
      </c>
      <c r="I58" s="17">
        <v>8300000000</v>
      </c>
    </row>
    <row r="59" spans="1:9">
      <c r="A59" s="22"/>
      <c r="C59" s="3" t="s">
        <v>106</v>
      </c>
      <c r="D59" s="23"/>
      <c r="E59" s="24" t="s">
        <v>107</v>
      </c>
      <c r="F59" s="25">
        <v>12067426000</v>
      </c>
      <c r="G59" s="25">
        <v>12017426000</v>
      </c>
      <c r="H59" s="26">
        <f t="shared" si="0"/>
        <v>99.5856614326866</v>
      </c>
      <c r="I59" s="26">
        <v>8300000000</v>
      </c>
    </row>
    <row r="60" spans="1:9">
      <c r="A60" s="18" t="s">
        <v>108</v>
      </c>
      <c r="B60" s="19"/>
      <c r="C60" s="19"/>
      <c r="D60" s="20"/>
      <c r="E60" s="21" t="s">
        <v>97</v>
      </c>
      <c r="F60" s="16">
        <f>F55-F58</f>
        <v>167508206000</v>
      </c>
      <c r="G60" s="16">
        <f>G55-G58</f>
        <v>169307696817</v>
      </c>
      <c r="H60" s="17">
        <f t="shared" si="0"/>
        <v>101.074270246199</v>
      </c>
      <c r="I60" s="17">
        <f>I55-I58</f>
        <v>121701861009</v>
      </c>
    </row>
    <row r="61" spans="1:9">
      <c r="A61" s="60" t="s">
        <v>109</v>
      </c>
      <c r="B61" s="61"/>
      <c r="C61" s="61"/>
      <c r="D61" s="62"/>
      <c r="E61" s="63" t="s">
        <v>110</v>
      </c>
      <c r="F61" s="64">
        <f>F53+F60</f>
        <v>0</v>
      </c>
      <c r="G61" s="64">
        <f>G53+G60</f>
        <v>224246511372</v>
      </c>
      <c r="H61" s="65" t="str">
        <f t="shared" si="0"/>
        <v/>
      </c>
      <c r="I61" s="65">
        <f>I53+I60</f>
        <v>179575632903</v>
      </c>
    </row>
    <row r="62" spans="1:9">
      <c r="A62" s="78"/>
      <c r="B62" s="78"/>
      <c r="C62" s="78"/>
      <c r="D62" s="78"/>
      <c r="E62" s="79"/>
      <c r="F62" s="80"/>
      <c r="G62" s="80"/>
      <c r="H62" s="80"/>
      <c r="I62" s="80"/>
    </row>
    <row r="63" spans="1:9">
      <c r="A63" s="78"/>
      <c r="B63" s="78"/>
      <c r="C63" s="78"/>
      <c r="D63" s="78"/>
      <c r="E63" s="79"/>
      <c r="F63" s="80"/>
      <c r="G63" s="80"/>
      <c r="H63" s="80"/>
      <c r="I63" s="80"/>
    </row>
    <row r="66" ht="20.25" spans="7:9">
      <c r="G66" s="81" t="s">
        <v>111</v>
      </c>
      <c r="H66" s="81"/>
      <c r="I66" s="81"/>
    </row>
    <row r="67" spans="7:9">
      <c r="G67" s="82"/>
      <c r="H67" s="82"/>
      <c r="I67" s="82"/>
    </row>
    <row r="77" ht="20.25" spans="7:9">
      <c r="G77" s="81" t="s">
        <v>112</v>
      </c>
      <c r="H77" s="81"/>
      <c r="I77" s="81"/>
    </row>
  </sheetData>
  <mergeCells count="15">
    <mergeCell ref="A2:I2"/>
    <mergeCell ref="A3:I3"/>
    <mergeCell ref="A4:I4"/>
    <mergeCell ref="F8:H8"/>
    <mergeCell ref="C30:D30"/>
    <mergeCell ref="C48:D48"/>
    <mergeCell ref="C49:D49"/>
    <mergeCell ref="C51:D51"/>
    <mergeCell ref="C52:D52"/>
    <mergeCell ref="A53:D53"/>
    <mergeCell ref="A61:D61"/>
    <mergeCell ref="G66:I66"/>
    <mergeCell ref="G77:I77"/>
    <mergeCell ref="E8:E9"/>
    <mergeCell ref="A8:D9"/>
  </mergeCells>
  <printOptions horizontalCentered="1"/>
  <pageMargins left="1.18110236220472" right="0.78740157480315" top="0.78740157480315" bottom="0.78740157480315" header="0.31496062992126" footer="0.31496062992126"/>
  <pageSetup paperSize="9" scale="51" orientation="portrait"/>
  <headerFooter>
    <oddFooter>&amp;R&amp;18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90"/>
  <sheetViews>
    <sheetView showGridLines="0" tabSelected="1" view="pageBreakPreview" zoomScaleNormal="85" topLeftCell="A10" workbookViewId="0">
      <selection activeCell="M83" sqref="M83"/>
    </sheetView>
  </sheetViews>
  <sheetFormatPr defaultColWidth="9.14285714285714" defaultRowHeight="15"/>
  <cols>
    <col min="1" max="3" width="2.71428571428571" style="3" customWidth="1"/>
    <col min="4" max="4" width="73.5714285714286" style="3" customWidth="1"/>
    <col min="5" max="5" width="15.7142857142857" style="4" customWidth="1"/>
    <col min="6" max="7" width="22.7142857142857" style="5" customWidth="1"/>
    <col min="8" max="8" width="9.28571428571429" style="5" customWidth="1"/>
    <col min="9" max="9" width="22.7142857142857" style="5" customWidth="1"/>
    <col min="10" max="16384" width="9.14285714285714" style="3"/>
  </cols>
  <sheetData>
    <row r="2" ht="18.75" spans="1:9">
      <c r="A2" s="6" t="s">
        <v>0</v>
      </c>
      <c r="B2" s="6"/>
      <c r="C2" s="6"/>
      <c r="D2" s="6"/>
      <c r="E2" s="6"/>
      <c r="F2" s="6"/>
      <c r="G2" s="6"/>
      <c r="H2" s="6"/>
      <c r="I2" s="6"/>
    </row>
    <row r="3" ht="20.25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5.75" spans="1:9">
      <c r="A4" s="8" t="s">
        <v>2</v>
      </c>
      <c r="B4" s="8"/>
      <c r="C4" s="8"/>
      <c r="D4" s="8"/>
      <c r="E4" s="8"/>
      <c r="F4" s="8"/>
      <c r="G4" s="8"/>
      <c r="H4" s="8"/>
      <c r="I4" s="8"/>
    </row>
    <row r="7" spans="9:9">
      <c r="I7" s="72" t="s">
        <v>3</v>
      </c>
    </row>
    <row r="8" ht="28.5" spans="1:9">
      <c r="A8" s="9" t="s">
        <v>4</v>
      </c>
      <c r="B8" s="9"/>
      <c r="C8" s="9"/>
      <c r="D8" s="9"/>
      <c r="E8" s="9" t="s">
        <v>5</v>
      </c>
      <c r="F8" s="10" t="s">
        <v>6</v>
      </c>
      <c r="G8" s="11"/>
      <c r="H8" s="11"/>
      <c r="I8" s="10" t="s">
        <v>7</v>
      </c>
    </row>
    <row r="9" spans="1:9">
      <c r="A9" s="9"/>
      <c r="B9" s="9"/>
      <c r="C9" s="9"/>
      <c r="D9" s="9"/>
      <c r="E9" s="9"/>
      <c r="F9" s="11" t="s">
        <v>8</v>
      </c>
      <c r="G9" s="11" t="s">
        <v>9</v>
      </c>
      <c r="H9" s="11" t="s">
        <v>10</v>
      </c>
      <c r="I9" s="11" t="s">
        <v>9</v>
      </c>
    </row>
    <row r="10" spans="1:9">
      <c r="A10" s="12" t="s">
        <v>11</v>
      </c>
      <c r="B10" s="13"/>
      <c r="C10" s="13"/>
      <c r="D10" s="14"/>
      <c r="E10" s="15" t="s">
        <v>12</v>
      </c>
      <c r="F10" s="16">
        <f>F11+F16+F28</f>
        <v>1980449932000</v>
      </c>
      <c r="G10" s="16">
        <f>G11+G16+G28</f>
        <v>2054843644547.39</v>
      </c>
      <c r="H10" s="17">
        <f>IFERROR(G10/F10*100,"")</f>
        <v>103.756404610151</v>
      </c>
      <c r="I10" s="17">
        <f>I11+I16+I28</f>
        <v>1952749301274</v>
      </c>
    </row>
    <row r="11" spans="1:9">
      <c r="A11" s="18"/>
      <c r="B11" s="19" t="s">
        <v>13</v>
      </c>
      <c r="C11" s="19"/>
      <c r="D11" s="20"/>
      <c r="E11" s="21" t="s">
        <v>14</v>
      </c>
      <c r="F11" s="16">
        <f>SUM(F12:F15)</f>
        <v>289814522000</v>
      </c>
      <c r="G11" s="16">
        <f>SUM(G12:G15)</f>
        <v>377882022370.39</v>
      </c>
      <c r="H11" s="17">
        <f t="shared" ref="H11:H61" si="0">IFERROR(G11/F11*100,"")</f>
        <v>130.387538817116</v>
      </c>
      <c r="I11" s="17">
        <f>SUM(I12:I15)</f>
        <v>313618688781</v>
      </c>
    </row>
    <row r="12" spans="1:9">
      <c r="A12" s="22"/>
      <c r="C12" s="3" t="s">
        <v>15</v>
      </c>
      <c r="D12" s="23"/>
      <c r="E12" s="24" t="s">
        <v>16</v>
      </c>
      <c r="F12" s="25">
        <v>55825000000</v>
      </c>
      <c r="G12" s="25">
        <v>61714017788</v>
      </c>
      <c r="H12" s="26">
        <f t="shared" si="0"/>
        <v>110.549069033587</v>
      </c>
      <c r="I12" s="26">
        <v>58829669048</v>
      </c>
    </row>
    <row r="13" spans="1:9">
      <c r="A13" s="22"/>
      <c r="C13" s="3" t="s">
        <v>17</v>
      </c>
      <c r="D13" s="23"/>
      <c r="E13" s="24" t="s">
        <v>18</v>
      </c>
      <c r="F13" s="25">
        <v>12415891000</v>
      </c>
      <c r="G13" s="25">
        <v>12305071412</v>
      </c>
      <c r="H13" s="26">
        <f t="shared" si="0"/>
        <v>99.1074374928066</v>
      </c>
      <c r="I13" s="26">
        <v>11072934345</v>
      </c>
    </row>
    <row r="14" spans="1:9">
      <c r="A14" s="22"/>
      <c r="C14" s="3" t="s">
        <v>19</v>
      </c>
      <c r="D14" s="23"/>
      <c r="E14" s="24" t="s">
        <v>20</v>
      </c>
      <c r="F14" s="25">
        <v>18439442000</v>
      </c>
      <c r="G14" s="25">
        <v>18439444440</v>
      </c>
      <c r="H14" s="26">
        <f t="shared" si="0"/>
        <v>100.000013232505</v>
      </c>
      <c r="I14" s="26">
        <v>21682472386</v>
      </c>
    </row>
    <row r="15" spans="1:9">
      <c r="A15" s="22"/>
      <c r="C15" s="3" t="s">
        <v>21</v>
      </c>
      <c r="D15" s="23"/>
      <c r="E15" s="24" t="s">
        <v>22</v>
      </c>
      <c r="F15" s="25">
        <v>203134189000</v>
      </c>
      <c r="G15" s="25">
        <v>285423488730.39</v>
      </c>
      <c r="H15" s="26">
        <f t="shared" si="0"/>
        <v>140.509822662294</v>
      </c>
      <c r="I15" s="26">
        <v>222033613002</v>
      </c>
    </row>
    <row r="16" spans="1:9">
      <c r="A16" s="18"/>
      <c r="B16" s="19" t="s">
        <v>23</v>
      </c>
      <c r="C16" s="19"/>
      <c r="D16" s="20"/>
      <c r="E16" s="21" t="s">
        <v>24</v>
      </c>
      <c r="F16" s="16">
        <f>F17+F22+F24+F26</f>
        <v>1578944711000</v>
      </c>
      <c r="G16" s="16">
        <f>G17+G22+G24+G26</f>
        <v>1569832290308</v>
      </c>
      <c r="H16" s="17">
        <f t="shared" si="0"/>
        <v>99.4228790515262</v>
      </c>
      <c r="I16" s="17">
        <f>I17+I22+I24+I26</f>
        <v>1539129862493</v>
      </c>
    </row>
    <row r="17" spans="1:9">
      <c r="A17" s="22"/>
      <c r="C17" s="3" t="s">
        <v>25</v>
      </c>
      <c r="D17" s="23"/>
      <c r="E17" s="24" t="s">
        <v>26</v>
      </c>
      <c r="F17" s="27">
        <f>SUM(F18:F21)</f>
        <v>1188666504000</v>
      </c>
      <c r="G17" s="27">
        <f>SUM(G18:G21)</f>
        <v>1181252057178</v>
      </c>
      <c r="H17" s="28">
        <f t="shared" si="0"/>
        <v>99.3762382638823</v>
      </c>
      <c r="I17" s="28">
        <f>SUM(I18:I21)</f>
        <v>1144405027431</v>
      </c>
    </row>
    <row r="18" spans="1:9">
      <c r="A18" s="22"/>
      <c r="D18" s="23" t="s">
        <v>27</v>
      </c>
      <c r="E18" s="24" t="s">
        <v>28</v>
      </c>
      <c r="F18" s="25">
        <v>23752608000</v>
      </c>
      <c r="G18" s="25">
        <v>33466579009</v>
      </c>
      <c r="H18" s="26">
        <f t="shared" si="0"/>
        <v>140.896439704642</v>
      </c>
      <c r="I18" s="26">
        <v>30248715500</v>
      </c>
    </row>
    <row r="19" spans="1:9">
      <c r="A19" s="22"/>
      <c r="D19" s="29" t="s">
        <v>29</v>
      </c>
      <c r="E19" s="24" t="s">
        <v>30</v>
      </c>
      <c r="F19" s="25">
        <v>1540865000</v>
      </c>
      <c r="G19" s="25">
        <v>2445556338</v>
      </c>
      <c r="H19" s="26">
        <f t="shared" si="0"/>
        <v>158.713212254156</v>
      </c>
      <c r="I19" s="26">
        <v>1799423282</v>
      </c>
    </row>
    <row r="20" spans="1:9">
      <c r="A20" s="22"/>
      <c r="D20" s="23" t="s">
        <v>31</v>
      </c>
      <c r="E20" s="30" t="s">
        <v>32</v>
      </c>
      <c r="F20" s="25">
        <v>830050600000</v>
      </c>
      <c r="G20" s="25">
        <v>830050600000</v>
      </c>
      <c r="H20" s="26">
        <f t="shared" si="0"/>
        <v>100</v>
      </c>
      <c r="I20" s="26">
        <v>841051988000</v>
      </c>
    </row>
    <row r="21" spans="1:9">
      <c r="A21" s="22"/>
      <c r="D21" s="31" t="s">
        <v>33</v>
      </c>
      <c r="E21" s="30" t="s">
        <v>34</v>
      </c>
      <c r="F21" s="32">
        <v>333322431000</v>
      </c>
      <c r="G21" s="32">
        <v>315289321831</v>
      </c>
      <c r="H21" s="33">
        <f t="shared" si="0"/>
        <v>94.5898903008421</v>
      </c>
      <c r="I21" s="33">
        <v>271304900649</v>
      </c>
    </row>
    <row r="22" spans="1:9">
      <c r="A22" s="22"/>
      <c r="C22" s="3" t="s">
        <v>35</v>
      </c>
      <c r="D22" s="23"/>
      <c r="E22" s="24" t="s">
        <v>36</v>
      </c>
      <c r="F22" s="27">
        <f>SUM(F23:F23)</f>
        <v>263268431000</v>
      </c>
      <c r="G22" s="27">
        <f>SUM(G23:G23)</f>
        <v>263268431000</v>
      </c>
      <c r="H22" s="28">
        <f t="shared" si="0"/>
        <v>100</v>
      </c>
      <c r="I22" s="28">
        <f>SUM(I23:I23)</f>
        <v>276353798000</v>
      </c>
    </row>
    <row r="23" spans="1:9">
      <c r="A23" s="22"/>
      <c r="D23" s="23" t="s">
        <v>37</v>
      </c>
      <c r="E23" s="24" t="s">
        <v>38</v>
      </c>
      <c r="F23" s="25">
        <v>263268431000</v>
      </c>
      <c r="G23" s="25">
        <v>263268431000</v>
      </c>
      <c r="H23" s="26">
        <f t="shared" si="0"/>
        <v>100</v>
      </c>
      <c r="I23" s="26">
        <v>276353798000</v>
      </c>
    </row>
    <row r="24" spans="1:9">
      <c r="A24" s="22"/>
      <c r="C24" s="3" t="s">
        <v>39</v>
      </c>
      <c r="D24" s="23"/>
      <c r="E24" s="24" t="s">
        <v>40</v>
      </c>
      <c r="F24" s="27">
        <f>F25</f>
        <v>112992776000</v>
      </c>
      <c r="G24" s="27">
        <f>G25</f>
        <v>124624802130</v>
      </c>
      <c r="H24" s="28">
        <f t="shared" si="0"/>
        <v>110.294486551954</v>
      </c>
      <c r="I24" s="28">
        <f>I25</f>
        <v>104798564062</v>
      </c>
    </row>
    <row r="25" spans="1:9">
      <c r="A25" s="22"/>
      <c r="D25" s="23" t="s">
        <v>41</v>
      </c>
      <c r="E25" s="24" t="s">
        <v>42</v>
      </c>
      <c r="F25" s="25">
        <v>112992776000</v>
      </c>
      <c r="G25" s="25">
        <v>124624802130</v>
      </c>
      <c r="H25" s="26">
        <f t="shared" si="0"/>
        <v>110.294486551954</v>
      </c>
      <c r="I25" s="26">
        <v>104798564062</v>
      </c>
    </row>
    <row r="26" spans="1:9">
      <c r="A26" s="22"/>
      <c r="C26" s="3" t="s">
        <v>43</v>
      </c>
      <c r="D26" s="23"/>
      <c r="E26" s="24" t="s">
        <v>44</v>
      </c>
      <c r="F26" s="27">
        <f>F27</f>
        <v>14017000000</v>
      </c>
      <c r="G26" s="27">
        <f>G27</f>
        <v>687000000</v>
      </c>
      <c r="H26" s="28">
        <f t="shared" si="0"/>
        <v>4.90119141043019</v>
      </c>
      <c r="I26" s="28">
        <f>I27</f>
        <v>13572473000</v>
      </c>
    </row>
    <row r="27" spans="1:9">
      <c r="A27" s="34"/>
      <c r="B27" s="35"/>
      <c r="C27" s="35"/>
      <c r="D27" s="31" t="s">
        <v>43</v>
      </c>
      <c r="E27" s="30" t="s">
        <v>45</v>
      </c>
      <c r="F27" s="32">
        <v>14017000000</v>
      </c>
      <c r="G27" s="32">
        <v>687000000</v>
      </c>
      <c r="H27" s="33">
        <f t="shared" si="0"/>
        <v>4.90119141043019</v>
      </c>
      <c r="I27" s="33">
        <v>13572473000</v>
      </c>
    </row>
    <row r="28" spans="1:9">
      <c r="A28" s="36"/>
      <c r="B28" s="37" t="s">
        <v>46</v>
      </c>
      <c r="C28" s="37"/>
      <c r="D28" s="38"/>
      <c r="E28" s="39" t="s">
        <v>47</v>
      </c>
      <c r="F28" s="40">
        <f>SUM(F29:F30)</f>
        <v>111690699000</v>
      </c>
      <c r="G28" s="40">
        <f>SUM(G29:G30)</f>
        <v>107129331869</v>
      </c>
      <c r="H28" s="41">
        <f t="shared" si="0"/>
        <v>95.9160725361742</v>
      </c>
      <c r="I28" s="41">
        <f>SUM(I29:I30)</f>
        <v>100000750000</v>
      </c>
    </row>
    <row r="29" spans="1:9">
      <c r="A29" s="42"/>
      <c r="B29" s="43"/>
      <c r="C29" s="43" t="s">
        <v>48</v>
      </c>
      <c r="D29" s="44"/>
      <c r="E29" s="45" t="s">
        <v>49</v>
      </c>
      <c r="F29" s="46">
        <v>12163750000</v>
      </c>
      <c r="G29" s="46">
        <v>8654020000</v>
      </c>
      <c r="H29" s="47">
        <f t="shared" si="0"/>
        <v>71.1459870516905</v>
      </c>
      <c r="I29" s="47">
        <v>100000750000</v>
      </c>
    </row>
    <row r="30" spans="1:9">
      <c r="A30" s="48"/>
      <c r="B30" s="49"/>
      <c r="C30" s="50" t="s">
        <v>50</v>
      </c>
      <c r="D30" s="51"/>
      <c r="E30" s="45" t="s">
        <v>51</v>
      </c>
      <c r="F30" s="46">
        <v>99526949000</v>
      </c>
      <c r="G30" s="46">
        <v>98475311869</v>
      </c>
      <c r="H30" s="47">
        <f t="shared" si="0"/>
        <v>98.9433644439357</v>
      </c>
      <c r="I30" s="73">
        <v>0</v>
      </c>
    </row>
    <row r="31" spans="1:9">
      <c r="A31" s="18" t="s">
        <v>52</v>
      </c>
      <c r="B31" s="19"/>
      <c r="C31" s="19"/>
      <c r="D31" s="20"/>
      <c r="E31" s="21" t="s">
        <v>53</v>
      </c>
      <c r="F31" s="16">
        <f>F32+F38+F44</f>
        <v>1754621176000</v>
      </c>
      <c r="G31" s="16">
        <f>G32+G38+G44</f>
        <v>1606578193840.39</v>
      </c>
      <c r="H31" s="17">
        <f t="shared" si="0"/>
        <v>91.5626812109322</v>
      </c>
      <c r="I31" s="17">
        <f>I32+I38+I44</f>
        <v>1500418873732</v>
      </c>
    </row>
    <row r="32" spans="1:9">
      <c r="A32" s="36"/>
      <c r="B32" s="37" t="s">
        <v>54</v>
      </c>
      <c r="C32" s="37"/>
      <c r="D32" s="38"/>
      <c r="E32" s="39" t="s">
        <v>55</v>
      </c>
      <c r="F32" s="40">
        <f>SUM(F33:F37)</f>
        <v>1501221057177</v>
      </c>
      <c r="G32" s="40">
        <f>SUM(G33:G37)</f>
        <v>1404432290502.39</v>
      </c>
      <c r="H32" s="41">
        <f t="shared" si="0"/>
        <v>93.5526639323446</v>
      </c>
      <c r="I32" s="41">
        <f>SUM(I33:I37)</f>
        <v>1360171409712</v>
      </c>
    </row>
    <row r="33" spans="1:9">
      <c r="A33" s="42"/>
      <c r="B33" s="43"/>
      <c r="C33" s="43" t="s">
        <v>56</v>
      </c>
      <c r="D33" s="44"/>
      <c r="E33" s="45" t="s">
        <v>57</v>
      </c>
      <c r="F33" s="46">
        <v>944319888299</v>
      </c>
      <c r="G33" s="46">
        <v>904724014951</v>
      </c>
      <c r="H33" s="47">
        <f t="shared" si="0"/>
        <v>95.8069427702805</v>
      </c>
      <c r="I33" s="47">
        <v>768877791072</v>
      </c>
    </row>
    <row r="34" spans="1:9">
      <c r="A34" s="42"/>
      <c r="B34" s="43"/>
      <c r="C34" s="43" t="s">
        <v>58</v>
      </c>
      <c r="D34" s="44"/>
      <c r="E34" s="45" t="s">
        <v>59</v>
      </c>
      <c r="F34" s="46">
        <v>488463641278</v>
      </c>
      <c r="G34" s="46">
        <v>437078280708.39</v>
      </c>
      <c r="H34" s="47">
        <f t="shared" si="0"/>
        <v>89.4802076905526</v>
      </c>
      <c r="I34" s="47">
        <v>501534677443</v>
      </c>
    </row>
    <row r="35" spans="1:9">
      <c r="A35" s="42"/>
      <c r="B35" s="43"/>
      <c r="C35" s="43" t="s">
        <v>60</v>
      </c>
      <c r="D35" s="44"/>
      <c r="E35" s="45" t="s">
        <v>61</v>
      </c>
      <c r="F35" s="46">
        <v>0</v>
      </c>
      <c r="G35" s="46">
        <v>0</v>
      </c>
      <c r="H35" s="47" t="str">
        <f t="shared" si="0"/>
        <v/>
      </c>
      <c r="I35" s="47">
        <v>2378814568</v>
      </c>
    </row>
    <row r="36" spans="1:9">
      <c r="A36" s="42"/>
      <c r="B36" s="43"/>
      <c r="C36" s="43" t="s">
        <v>62</v>
      </c>
      <c r="D36" s="44"/>
      <c r="E36" s="45" t="s">
        <v>63</v>
      </c>
      <c r="F36" s="46">
        <v>50554699600</v>
      </c>
      <c r="G36" s="46">
        <v>47058809490</v>
      </c>
      <c r="H36" s="47">
        <f t="shared" si="0"/>
        <v>93.0849354507884</v>
      </c>
      <c r="I36" s="47">
        <v>78810376629</v>
      </c>
    </row>
    <row r="37" spans="1:9">
      <c r="A37" s="42"/>
      <c r="B37" s="43"/>
      <c r="C37" s="43" t="s">
        <v>64</v>
      </c>
      <c r="D37" s="44"/>
      <c r="E37" s="45" t="s">
        <v>65</v>
      </c>
      <c r="F37" s="46">
        <v>17882828000</v>
      </c>
      <c r="G37" s="46">
        <v>15571185353</v>
      </c>
      <c r="H37" s="47">
        <f t="shared" si="0"/>
        <v>87.0733943926542</v>
      </c>
      <c r="I37" s="47">
        <v>8569750000</v>
      </c>
    </row>
    <row r="38" spans="1:9">
      <c r="A38" s="36"/>
      <c r="B38" s="37" t="s">
        <v>66</v>
      </c>
      <c r="C38" s="37"/>
      <c r="D38" s="38"/>
      <c r="E38" s="39" t="s">
        <v>67</v>
      </c>
      <c r="F38" s="40">
        <f>SUM(F39:F43)</f>
        <v>240445215823</v>
      </c>
      <c r="G38" s="40">
        <f>SUM(G39:G43)</f>
        <v>196964893644</v>
      </c>
      <c r="H38" s="41">
        <f t="shared" si="0"/>
        <v>81.9167447228364</v>
      </c>
      <c r="I38" s="41">
        <f>SUM(I39:I43)</f>
        <v>130334116841</v>
      </c>
    </row>
    <row r="39" spans="1:9">
      <c r="A39" s="42"/>
      <c r="B39" s="43"/>
      <c r="C39" s="43" t="s">
        <v>68</v>
      </c>
      <c r="D39" s="44"/>
      <c r="E39" s="45" t="s">
        <v>69</v>
      </c>
      <c r="F39" s="46">
        <v>2541200000</v>
      </c>
      <c r="G39" s="46">
        <v>2493468753</v>
      </c>
      <c r="H39" s="47">
        <f t="shared" si="0"/>
        <v>98.1217044309775</v>
      </c>
      <c r="I39" s="47">
        <v>3232345287</v>
      </c>
    </row>
    <row r="40" spans="1:9">
      <c r="A40" s="42"/>
      <c r="B40" s="43"/>
      <c r="C40" s="43" t="s">
        <v>70</v>
      </c>
      <c r="D40" s="44"/>
      <c r="E40" s="45" t="s">
        <v>71</v>
      </c>
      <c r="F40" s="46">
        <v>59158425445</v>
      </c>
      <c r="G40" s="46">
        <v>55379039558</v>
      </c>
      <c r="H40" s="47">
        <f t="shared" si="0"/>
        <v>93.6114156883473</v>
      </c>
      <c r="I40" s="47">
        <v>59243387999</v>
      </c>
    </row>
    <row r="41" spans="1:9">
      <c r="A41" s="42"/>
      <c r="B41" s="43"/>
      <c r="C41" s="43" t="s">
        <v>72</v>
      </c>
      <c r="D41" s="44"/>
      <c r="E41" s="45" t="s">
        <v>73</v>
      </c>
      <c r="F41" s="46">
        <v>90302032051</v>
      </c>
      <c r="G41" s="46">
        <v>73149313643</v>
      </c>
      <c r="H41" s="47">
        <f t="shared" si="0"/>
        <v>81.0051689663942</v>
      </c>
      <c r="I41" s="47">
        <v>29004314147</v>
      </c>
    </row>
    <row r="42" spans="1:9">
      <c r="A42" s="42"/>
      <c r="B42" s="43"/>
      <c r="C42" s="43" t="s">
        <v>74</v>
      </c>
      <c r="D42" s="44"/>
      <c r="E42" s="45" t="s">
        <v>75</v>
      </c>
      <c r="F42" s="46">
        <v>81700734683</v>
      </c>
      <c r="G42" s="46">
        <v>59458239008</v>
      </c>
      <c r="H42" s="47">
        <f t="shared" si="0"/>
        <v>72.7756479041453</v>
      </c>
      <c r="I42" s="47">
        <v>28129574150</v>
      </c>
    </row>
    <row r="43" spans="1:9">
      <c r="A43" s="42"/>
      <c r="B43" s="43"/>
      <c r="C43" s="43" t="s">
        <v>76</v>
      </c>
      <c r="D43" s="44"/>
      <c r="E43" s="45" t="s">
        <v>77</v>
      </c>
      <c r="F43" s="46">
        <v>6742823644</v>
      </c>
      <c r="G43" s="46">
        <v>6484832682</v>
      </c>
      <c r="H43" s="47">
        <f t="shared" si="0"/>
        <v>96.1738438431566</v>
      </c>
      <c r="I43" s="47">
        <v>10724495258</v>
      </c>
    </row>
    <row r="44" spans="1:9">
      <c r="A44" s="18"/>
      <c r="B44" s="19" t="s">
        <v>78</v>
      </c>
      <c r="C44" s="19"/>
      <c r="D44" s="20"/>
      <c r="E44" s="21" t="s">
        <v>79</v>
      </c>
      <c r="F44" s="16">
        <f>F45</f>
        <v>12954903000</v>
      </c>
      <c r="G44" s="16">
        <f>G45</f>
        <v>5181009694</v>
      </c>
      <c r="H44" s="17">
        <f t="shared" si="0"/>
        <v>39.9926552441188</v>
      </c>
      <c r="I44" s="17">
        <f>I45</f>
        <v>9913347179</v>
      </c>
    </row>
    <row r="45" spans="1:9">
      <c r="A45" s="42"/>
      <c r="B45" s="43"/>
      <c r="C45" s="43" t="s">
        <v>80</v>
      </c>
      <c r="D45" s="44"/>
      <c r="E45" s="45" t="s">
        <v>79</v>
      </c>
      <c r="F45" s="46">
        <v>12954903000</v>
      </c>
      <c r="G45" s="46">
        <v>5181009694</v>
      </c>
      <c r="H45" s="47">
        <f t="shared" si="0"/>
        <v>39.9926552441188</v>
      </c>
      <c r="I45" s="47">
        <v>9913347179</v>
      </c>
    </row>
    <row r="46" spans="1:9">
      <c r="A46" s="36" t="s">
        <v>81</v>
      </c>
      <c r="B46" s="37"/>
      <c r="C46" s="37"/>
      <c r="D46" s="38"/>
      <c r="E46" s="39" t="s">
        <v>82</v>
      </c>
      <c r="F46" s="40">
        <f>F47+F50</f>
        <v>393336962000</v>
      </c>
      <c r="G46" s="40">
        <f>G47+G50</f>
        <v>393326636152</v>
      </c>
      <c r="H46" s="41">
        <f t="shared" si="0"/>
        <v>99.9973748086253</v>
      </c>
      <c r="I46" s="41">
        <f>I47+I50</f>
        <v>394456655648</v>
      </c>
    </row>
    <row r="47" spans="1:9">
      <c r="A47" s="18"/>
      <c r="B47" s="19" t="s">
        <v>83</v>
      </c>
      <c r="C47" s="19"/>
      <c r="D47" s="20"/>
      <c r="E47" s="21" t="s">
        <v>84</v>
      </c>
      <c r="F47" s="16">
        <f>SUM(F48:F49)</f>
        <v>6937738000</v>
      </c>
      <c r="G47" s="16">
        <f>SUM(G48:G49)</f>
        <v>6927444800</v>
      </c>
      <c r="H47" s="17">
        <f t="shared" si="0"/>
        <v>99.8516346394171</v>
      </c>
      <c r="I47" s="17">
        <f>SUM(I48:I49)</f>
        <v>6937738000</v>
      </c>
    </row>
    <row r="48" spans="1:9">
      <c r="A48" s="22"/>
      <c r="C48" s="52" t="s">
        <v>85</v>
      </c>
      <c r="D48" s="29"/>
      <c r="E48" s="24" t="s">
        <v>86</v>
      </c>
      <c r="F48" s="25">
        <v>5582500000</v>
      </c>
      <c r="G48" s="25">
        <v>5574304800</v>
      </c>
      <c r="H48" s="26">
        <f t="shared" si="0"/>
        <v>99.8531983878191</v>
      </c>
      <c r="I48" s="26">
        <v>5599500000</v>
      </c>
    </row>
    <row r="49" spans="1:9">
      <c r="A49" s="22"/>
      <c r="C49" s="52" t="s">
        <v>87</v>
      </c>
      <c r="D49" s="29"/>
      <c r="E49" s="24" t="s">
        <v>88</v>
      </c>
      <c r="F49" s="25">
        <v>1355238000</v>
      </c>
      <c r="G49" s="25">
        <v>1353140000</v>
      </c>
      <c r="H49" s="26">
        <f t="shared" si="0"/>
        <v>99.8451932428105</v>
      </c>
      <c r="I49" s="26">
        <v>1338238000</v>
      </c>
    </row>
    <row r="50" spans="1:9">
      <c r="A50" s="36"/>
      <c r="B50" s="37" t="s">
        <v>89</v>
      </c>
      <c r="C50" s="37"/>
      <c r="D50" s="38"/>
      <c r="E50" s="39" t="s">
        <v>90</v>
      </c>
      <c r="F50" s="40">
        <f>SUM(F51:F52)</f>
        <v>386399224000</v>
      </c>
      <c r="G50" s="40">
        <f>SUM(G51:G52)</f>
        <v>386399191352</v>
      </c>
      <c r="H50" s="41">
        <f t="shared" si="0"/>
        <v>99.9999915507077</v>
      </c>
      <c r="I50" s="41">
        <f>SUM(I51:I52)</f>
        <v>387518917648</v>
      </c>
    </row>
    <row r="51" spans="1:9">
      <c r="A51" s="22"/>
      <c r="C51" s="52" t="s">
        <v>91</v>
      </c>
      <c r="D51" s="29"/>
      <c r="E51" s="24" t="s">
        <v>92</v>
      </c>
      <c r="F51" s="25">
        <v>386399224000</v>
      </c>
      <c r="G51" s="25">
        <v>386399191352</v>
      </c>
      <c r="H51" s="26">
        <f t="shared" si="0"/>
        <v>99.9999915507077</v>
      </c>
      <c r="I51" s="26">
        <v>386278312648</v>
      </c>
    </row>
    <row r="52" spans="1:9">
      <c r="A52" s="42"/>
      <c r="B52" s="43"/>
      <c r="C52" s="53" t="s">
        <v>93</v>
      </c>
      <c r="D52" s="54"/>
      <c r="E52" s="24" t="s">
        <v>94</v>
      </c>
      <c r="F52" s="46">
        <v>0</v>
      </c>
      <c r="G52" s="46">
        <v>0</v>
      </c>
      <c r="H52" s="47" t="str">
        <f t="shared" si="0"/>
        <v/>
      </c>
      <c r="I52" s="47">
        <v>1240605000</v>
      </c>
    </row>
    <row r="53" spans="1:9">
      <c r="A53" s="55" t="s">
        <v>95</v>
      </c>
      <c r="B53" s="56"/>
      <c r="C53" s="56"/>
      <c r="D53" s="57"/>
      <c r="E53" s="21"/>
      <c r="F53" s="16">
        <f>F10-F31-F46</f>
        <v>-167508206000</v>
      </c>
      <c r="G53" s="16">
        <f>G10-G31-G46</f>
        <v>54938814555</v>
      </c>
      <c r="H53" s="17">
        <f t="shared" si="0"/>
        <v>-32.797685478764</v>
      </c>
      <c r="I53" s="17">
        <f>I10-I31-I46</f>
        <v>57873771894</v>
      </c>
    </row>
    <row r="54" spans="1:9">
      <c r="A54" s="18" t="s">
        <v>96</v>
      </c>
      <c r="B54" s="19"/>
      <c r="C54" s="19"/>
      <c r="D54" s="20"/>
      <c r="E54" s="21" t="s">
        <v>97</v>
      </c>
      <c r="F54" s="58"/>
      <c r="G54" s="58"/>
      <c r="H54" s="59" t="str">
        <f t="shared" si="0"/>
        <v/>
      </c>
      <c r="I54" s="59"/>
    </row>
    <row r="55" spans="1:10">
      <c r="A55" s="18"/>
      <c r="B55" s="19" t="s">
        <v>98</v>
      </c>
      <c r="C55" s="19"/>
      <c r="D55" s="20"/>
      <c r="E55" s="21" t="s">
        <v>99</v>
      </c>
      <c r="F55" s="16">
        <f>SUM(F56:F57)</f>
        <v>179575632000</v>
      </c>
      <c r="G55" s="16">
        <f>SUM(G56:G57)</f>
        <v>181325122817</v>
      </c>
      <c r="H55" s="17">
        <f t="shared" si="0"/>
        <v>100.974236202048</v>
      </c>
      <c r="I55" s="17">
        <f>SUM(I56:I57)</f>
        <v>130001861009</v>
      </c>
      <c r="J55" s="74"/>
    </row>
    <row r="56" spans="1:9">
      <c r="A56" s="22"/>
      <c r="C56" s="3" t="s">
        <v>100</v>
      </c>
      <c r="D56" s="23"/>
      <c r="E56" s="24" t="s">
        <v>101</v>
      </c>
      <c r="F56" s="25">
        <v>179575632000</v>
      </c>
      <c r="G56" s="25">
        <v>181325122817</v>
      </c>
      <c r="H56" s="26">
        <f t="shared" si="0"/>
        <v>100.974236202048</v>
      </c>
      <c r="I56" s="26">
        <v>129990361009</v>
      </c>
    </row>
    <row r="57" spans="1:9">
      <c r="A57" s="22"/>
      <c r="C57" s="3" t="s">
        <v>102</v>
      </c>
      <c r="D57" s="23"/>
      <c r="E57" s="24" t="s">
        <v>103</v>
      </c>
      <c r="F57" s="25">
        <v>0</v>
      </c>
      <c r="G57" s="25">
        <v>0</v>
      </c>
      <c r="H57" s="26" t="str">
        <f t="shared" si="0"/>
        <v/>
      </c>
      <c r="I57" s="26">
        <v>11500000</v>
      </c>
    </row>
    <row r="58" spans="1:9">
      <c r="A58" s="18"/>
      <c r="B58" s="19" t="s">
        <v>104</v>
      </c>
      <c r="C58" s="19"/>
      <c r="D58" s="20"/>
      <c r="E58" s="21" t="s">
        <v>105</v>
      </c>
      <c r="F58" s="16">
        <f>F59</f>
        <v>12067426000</v>
      </c>
      <c r="G58" s="16">
        <v>12017426000</v>
      </c>
      <c r="H58" s="17">
        <f t="shared" si="0"/>
        <v>99.5856614326866</v>
      </c>
      <c r="I58" s="17">
        <v>8300000000</v>
      </c>
    </row>
    <row r="59" spans="1:9">
      <c r="A59" s="22"/>
      <c r="C59" s="3" t="s">
        <v>106</v>
      </c>
      <c r="D59" s="23"/>
      <c r="E59" s="24" t="s">
        <v>107</v>
      </c>
      <c r="F59" s="25">
        <v>12067426000</v>
      </c>
      <c r="G59" s="25">
        <v>12017426000</v>
      </c>
      <c r="H59" s="26">
        <f t="shared" si="0"/>
        <v>99.5856614326866</v>
      </c>
      <c r="I59" s="26">
        <v>8300000000</v>
      </c>
    </row>
    <row r="60" spans="1:9">
      <c r="A60" s="18" t="s">
        <v>108</v>
      </c>
      <c r="B60" s="19"/>
      <c r="C60" s="19"/>
      <c r="D60" s="20"/>
      <c r="E60" s="21" t="s">
        <v>97</v>
      </c>
      <c r="F60" s="16">
        <f>F55-F58</f>
        <v>167508206000</v>
      </c>
      <c r="G60" s="16">
        <f>G55-G58</f>
        <v>169307696817</v>
      </c>
      <c r="H60" s="17">
        <f t="shared" si="0"/>
        <v>101.074270246199</v>
      </c>
      <c r="I60" s="17">
        <f>I55-I58</f>
        <v>121701861009</v>
      </c>
    </row>
    <row r="61" spans="1:9">
      <c r="A61" s="60" t="s">
        <v>109</v>
      </c>
      <c r="B61" s="61"/>
      <c r="C61" s="61"/>
      <c r="D61" s="62"/>
      <c r="E61" s="63" t="s">
        <v>110</v>
      </c>
      <c r="F61" s="64">
        <f>F53+F60</f>
        <v>0</v>
      </c>
      <c r="G61" s="64">
        <f>G53+G60</f>
        <v>224246511372</v>
      </c>
      <c r="H61" s="65" t="str">
        <f t="shared" si="0"/>
        <v/>
      </c>
      <c r="I61" s="65">
        <f>I53+I60</f>
        <v>179575632903</v>
      </c>
    </row>
    <row r="62" s="1" customFormat="1" ht="15.75" spans="1:9">
      <c r="A62" s="66"/>
      <c r="B62" s="66"/>
      <c r="C62" s="66"/>
      <c r="D62" s="66"/>
      <c r="E62" s="67"/>
      <c r="F62" s="68"/>
      <c r="G62" s="68"/>
      <c r="H62" s="68"/>
      <c r="I62" s="68"/>
    </row>
    <row r="63" s="1" customFormat="1" ht="15.75" spans="1:9">
      <c r="A63" s="66"/>
      <c r="B63" s="66"/>
      <c r="C63" s="66"/>
      <c r="D63" s="66"/>
      <c r="E63" s="67"/>
      <c r="F63" s="68"/>
      <c r="G63" s="68"/>
      <c r="H63" s="68"/>
      <c r="I63" s="68"/>
    </row>
    <row r="64" s="2" customFormat="1" ht="18.75" spans="5:9">
      <c r="E64" s="69"/>
      <c r="F64" s="70"/>
      <c r="G64" s="71" t="s">
        <v>113</v>
      </c>
      <c r="H64" s="70"/>
      <c r="I64" s="70"/>
    </row>
    <row r="65" s="2" customFormat="1" ht="18.75" spans="5:9">
      <c r="E65" s="69"/>
      <c r="F65" s="70"/>
      <c r="G65" s="70"/>
      <c r="H65" s="70"/>
      <c r="I65" s="70"/>
    </row>
    <row r="66" s="2" customFormat="1" ht="18.75" spans="5:9">
      <c r="E66" s="69"/>
      <c r="F66" s="70"/>
      <c r="G66" s="70"/>
      <c r="H66" s="70"/>
      <c r="I66" s="70"/>
    </row>
    <row r="67" s="2" customFormat="1" ht="18.75" spans="5:9">
      <c r="E67" s="69"/>
      <c r="F67" s="70"/>
      <c r="G67" s="70"/>
      <c r="H67" s="70"/>
      <c r="I67" s="70"/>
    </row>
    <row r="68" s="2" customFormat="1" ht="18.75" spans="4:9">
      <c r="D68" s="69" t="s">
        <v>114</v>
      </c>
      <c r="E68" s="69"/>
      <c r="F68" s="70"/>
      <c r="G68" s="69" t="s">
        <v>115</v>
      </c>
      <c r="I68" s="70"/>
    </row>
    <row r="69" s="2" customFormat="1" ht="18.75" spans="4:9">
      <c r="D69" s="69" t="s">
        <v>116</v>
      </c>
      <c r="E69" s="69"/>
      <c r="F69" s="70"/>
      <c r="G69" s="69"/>
      <c r="I69" s="76"/>
    </row>
    <row r="70" s="2" customFormat="1" ht="18.75" spans="4:9">
      <c r="D70" s="69"/>
      <c r="E70" s="69"/>
      <c r="F70" s="70"/>
      <c r="G70" s="69"/>
      <c r="I70" s="76"/>
    </row>
    <row r="71" s="2" customFormat="1" ht="18.75" spans="4:9">
      <c r="D71" s="69"/>
      <c r="E71" s="69"/>
      <c r="F71" s="70"/>
      <c r="G71" s="69"/>
      <c r="I71" s="77"/>
    </row>
    <row r="72" s="2" customFormat="1" ht="18.75" spans="4:9">
      <c r="D72" s="69"/>
      <c r="E72" s="69"/>
      <c r="F72" s="70"/>
      <c r="G72" s="69"/>
      <c r="I72" s="70"/>
    </row>
    <row r="73" s="2" customFormat="1" ht="18.75" spans="4:9">
      <c r="D73" s="69"/>
      <c r="E73" s="69"/>
      <c r="F73" s="70"/>
      <c r="G73" s="69"/>
      <c r="I73" s="70"/>
    </row>
    <row r="74" s="2" customFormat="1" ht="18.75" spans="4:9">
      <c r="D74" s="69"/>
      <c r="E74" s="69"/>
      <c r="F74" s="70"/>
      <c r="G74" s="69"/>
      <c r="I74" s="70"/>
    </row>
    <row r="75" s="2" customFormat="1" ht="18.75" spans="4:9">
      <c r="D75" s="75" t="s">
        <v>117</v>
      </c>
      <c r="E75" s="69"/>
      <c r="F75" s="70"/>
      <c r="G75" s="75" t="s">
        <v>118</v>
      </c>
      <c r="I75" s="70"/>
    </row>
    <row r="76" s="2" customFormat="1" ht="18.75" spans="4:9">
      <c r="D76" s="69" t="s">
        <v>119</v>
      </c>
      <c r="E76" s="69"/>
      <c r="F76" s="70"/>
      <c r="G76" s="69" t="s">
        <v>120</v>
      </c>
      <c r="I76" s="70"/>
    </row>
    <row r="77" s="2" customFormat="1" ht="18.75" spans="4:9">
      <c r="D77" s="69"/>
      <c r="E77" s="69"/>
      <c r="F77" s="70"/>
      <c r="G77" s="69"/>
      <c r="I77" s="70"/>
    </row>
    <row r="78" s="2" customFormat="1" ht="18.75" spans="4:9">
      <c r="D78" s="69"/>
      <c r="E78" s="69"/>
      <c r="F78" s="70"/>
      <c r="G78" s="69"/>
      <c r="I78" s="70"/>
    </row>
    <row r="79" s="2" customFormat="1" ht="18.75" spans="4:9">
      <c r="D79" s="69"/>
      <c r="E79" s="69"/>
      <c r="F79" s="70"/>
      <c r="G79" s="69"/>
      <c r="I79" s="70"/>
    </row>
    <row r="80" s="2" customFormat="1" ht="18.75" spans="4:9">
      <c r="D80" s="69" t="s">
        <v>121</v>
      </c>
      <c r="E80" s="69"/>
      <c r="F80" s="69"/>
      <c r="G80" s="69"/>
      <c r="H80" s="69"/>
      <c r="I80" s="69"/>
    </row>
    <row r="81" s="2" customFormat="1" ht="18.75" spans="4:9">
      <c r="D81" s="69"/>
      <c r="E81" s="69"/>
      <c r="F81" s="70"/>
      <c r="G81" s="69"/>
      <c r="I81" s="70"/>
    </row>
    <row r="82" s="2" customFormat="1" ht="18.75" spans="4:9">
      <c r="D82" s="69" t="s">
        <v>122</v>
      </c>
      <c r="E82" s="69"/>
      <c r="F82" s="70"/>
      <c r="G82" s="69" t="s">
        <v>123</v>
      </c>
      <c r="I82" s="70"/>
    </row>
    <row r="83" s="2" customFormat="1" ht="18.75" spans="4:9">
      <c r="D83" s="69" t="s">
        <v>124</v>
      </c>
      <c r="E83" s="69"/>
      <c r="F83" s="70"/>
      <c r="G83" s="69"/>
      <c r="I83" s="76"/>
    </row>
    <row r="84" s="2" customFormat="1" ht="18.75" spans="4:9">
      <c r="D84" s="69"/>
      <c r="E84" s="69"/>
      <c r="F84" s="70"/>
      <c r="G84" s="69"/>
      <c r="I84" s="70"/>
    </row>
    <row r="85" s="2" customFormat="1" ht="18.75" spans="4:9">
      <c r="D85" s="69"/>
      <c r="E85" s="69"/>
      <c r="F85" s="70"/>
      <c r="G85" s="69"/>
      <c r="I85" s="70"/>
    </row>
    <row r="86" s="2" customFormat="1" ht="18.75" spans="4:9">
      <c r="D86" s="69"/>
      <c r="E86" s="69"/>
      <c r="F86" s="70"/>
      <c r="G86" s="69"/>
      <c r="I86" s="70"/>
    </row>
    <row r="87" s="2" customFormat="1" ht="18.75" spans="4:9">
      <c r="D87" s="69"/>
      <c r="E87" s="69"/>
      <c r="F87" s="70"/>
      <c r="G87" s="69"/>
      <c r="I87" s="70"/>
    </row>
    <row r="88" s="2" customFormat="1" ht="18.75" spans="4:9">
      <c r="D88" s="69"/>
      <c r="E88" s="69"/>
      <c r="F88" s="70"/>
      <c r="G88" s="69"/>
      <c r="H88" s="70"/>
      <c r="I88" s="70"/>
    </row>
    <row r="89" s="2" customFormat="1" ht="18.75" spans="4:9">
      <c r="D89" s="75" t="s">
        <v>125</v>
      </c>
      <c r="E89" s="69"/>
      <c r="F89" s="70"/>
      <c r="G89" s="75" t="s">
        <v>126</v>
      </c>
      <c r="H89" s="70"/>
      <c r="I89" s="70"/>
    </row>
    <row r="90" s="2" customFormat="1" ht="18.75" spans="4:9">
      <c r="D90" s="69" t="s">
        <v>127</v>
      </c>
      <c r="E90" s="69"/>
      <c r="F90" s="70"/>
      <c r="G90" s="69" t="s">
        <v>128</v>
      </c>
      <c r="H90" s="70"/>
      <c r="I90" s="70"/>
    </row>
  </sheetData>
  <mergeCells count="14">
    <mergeCell ref="A2:I2"/>
    <mergeCell ref="A3:I3"/>
    <mergeCell ref="A4:I4"/>
    <mergeCell ref="F8:H8"/>
    <mergeCell ref="C30:D30"/>
    <mergeCell ref="C48:D48"/>
    <mergeCell ref="C49:D49"/>
    <mergeCell ref="C51:D51"/>
    <mergeCell ref="C52:D52"/>
    <mergeCell ref="A53:D53"/>
    <mergeCell ref="A61:D61"/>
    <mergeCell ref="D80:I80"/>
    <mergeCell ref="E8:E9"/>
    <mergeCell ref="A8:D9"/>
  </mergeCells>
  <printOptions horizontalCentered="1"/>
  <pageMargins left="1.18110236220472" right="0.78740157480315" top="0.78740157480315" bottom="0.78740157480315" header="0.31496062992126" footer="0.31496062992126"/>
  <pageSetup paperSize="9" scale="5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lra_aud</vt:lpstr>
      <vt:lpstr>lra_aud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2022-03-10T07:37:00Z</dcterms:created>
  <cp:lastPrinted>2022-05-24T06:38:00Z</cp:lastPrinted>
  <dcterms:modified xsi:type="dcterms:W3CDTF">2022-05-27T06:23:59Z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1AD25FEFA7814E4C8D55B3733F43DA51</vt:lpwstr>
  </property>
  <property fmtid="{D5CDD505-2E9C-101B-9397-08002B2CF9AE}" pid="3" name="KSOProductBuildVer">
    <vt:lpwstr>1033-11.2.0.11130</vt:lpwstr>
  </property>
</Properties>
</file>